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momentousrelocation.sharepoint.com/sites/AGM-Marketing/Shared Documents/GMS/Documents/"/>
    </mc:Choice>
  </mc:AlternateContent>
  <xr:revisionPtr revIDLastSave="6" documentId="8_{20F54ECE-2E0D-42BD-9871-09CDA1E6DAD1}" xr6:coauthVersionLast="47" xr6:coauthVersionMax="47" xr10:uidLastSave="{2C98B4C2-C0BE-4260-BC0A-7644EAB629D8}"/>
  <bookViews>
    <workbookView xWindow="-120" yWindow="-120" windowWidth="29040" windowHeight="15720" tabRatio="500" xr2:uid="{00000000-000D-0000-FFFF-FFFF00000000}"/>
  </bookViews>
  <sheets>
    <sheet name="Volume Calculator" sheetId="1" r:id="rId1"/>
  </sheets>
  <definedNames>
    <definedName name="_xlnm.Print_Area" localSheetId="0">'Volume Calculator'!$A$1:$N$292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9" i="1"/>
  <c r="G29" i="1" s="1"/>
  <c r="F30" i="1"/>
  <c r="G30" i="1" s="1"/>
  <c r="F31" i="1"/>
  <c r="G31" i="1" s="1"/>
  <c r="F32" i="1"/>
  <c r="G32" i="1" s="1"/>
  <c r="F33" i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F68" i="1"/>
  <c r="G68" i="1" s="1"/>
  <c r="F69" i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F132" i="1"/>
  <c r="G132" i="1" s="1"/>
  <c r="F133" i="1"/>
  <c r="G133" i="1" s="1"/>
  <c r="F134" i="1"/>
  <c r="G134" i="1" s="1"/>
  <c r="F135" i="1"/>
  <c r="F136" i="1"/>
  <c r="G136" i="1" s="1"/>
  <c r="F137" i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F148" i="1"/>
  <c r="G148" i="1" s="1"/>
  <c r="F149" i="1"/>
  <c r="G149" i="1" s="1"/>
  <c r="F150" i="1"/>
  <c r="G150" i="1" s="1"/>
  <c r="F151" i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F158" i="1"/>
  <c r="G158" i="1" s="1"/>
  <c r="F159" i="1"/>
  <c r="G159" i="1" s="1"/>
  <c r="F160" i="1"/>
  <c r="G160" i="1" s="1"/>
  <c r="F161" i="1"/>
  <c r="F162" i="1"/>
  <c r="G162" i="1" s="1"/>
  <c r="F163" i="1"/>
  <c r="F164" i="1"/>
  <c r="G164" i="1" s="1"/>
  <c r="F165" i="1"/>
  <c r="G165" i="1" s="1"/>
  <c r="F166" i="1"/>
  <c r="G166" i="1" s="1"/>
  <c r="F167" i="1"/>
  <c r="F168" i="1"/>
  <c r="G168" i="1" s="1"/>
  <c r="F169" i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F204" i="1"/>
  <c r="G204" i="1" s="1"/>
  <c r="F205" i="1"/>
  <c r="G205" i="1" s="1"/>
  <c r="F206" i="1"/>
  <c r="G206" i="1" s="1"/>
  <c r="F207" i="1"/>
  <c r="F208" i="1"/>
  <c r="G208" i="1" s="1"/>
  <c r="F209" i="1"/>
  <c r="G209" i="1" s="1"/>
  <c r="F210" i="1"/>
  <c r="G210" i="1" s="1"/>
  <c r="F211" i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F276" i="1"/>
  <c r="G276" i="1" s="1"/>
  <c r="F277" i="1"/>
  <c r="G277" i="1" s="1"/>
  <c r="F278" i="1"/>
  <c r="G278" i="1" s="1"/>
  <c r="F279" i="1"/>
  <c r="F280" i="1"/>
  <c r="G280" i="1" s="1"/>
  <c r="F282" i="1"/>
  <c r="G282" i="1" s="1"/>
  <c r="F283" i="1"/>
  <c r="G283" i="1" s="1"/>
  <c r="F284" i="1"/>
  <c r="G284" i="1" s="1"/>
  <c r="F285" i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I55" i="1" l="1"/>
  <c r="J55" i="1" s="1"/>
  <c r="K55" i="1" s="1"/>
  <c r="I45" i="1"/>
  <c r="J45" i="1" s="1"/>
  <c r="M45" i="1" s="1"/>
  <c r="N45" i="1" s="1"/>
  <c r="G241" i="1"/>
  <c r="G203" i="1"/>
  <c r="G109" i="1"/>
  <c r="G235" i="1"/>
  <c r="I57" i="1"/>
  <c r="G115" i="1"/>
  <c r="G211" i="1"/>
  <c r="G69" i="1"/>
  <c r="G67" i="1"/>
  <c r="G279" i="1"/>
  <c r="G275" i="1"/>
  <c r="G285" i="1"/>
  <c r="G207" i="1"/>
  <c r="G191" i="1"/>
  <c r="G151" i="1"/>
  <c r="G157" i="1"/>
  <c r="G169" i="1"/>
  <c r="G251" i="1"/>
  <c r="G167" i="1"/>
  <c r="G161" i="1"/>
  <c r="G137" i="1"/>
  <c r="G135" i="1"/>
  <c r="G179" i="1"/>
  <c r="G163" i="1"/>
  <c r="G147" i="1"/>
  <c r="G131" i="1"/>
  <c r="G57" i="1"/>
  <c r="I49" i="1"/>
  <c r="I50" i="1"/>
  <c r="I51" i="1"/>
  <c r="I52" i="1"/>
  <c r="I46" i="1"/>
  <c r="G33" i="1"/>
  <c r="I56" i="1"/>
  <c r="I53" i="1"/>
  <c r="I54" i="1"/>
  <c r="I48" i="1"/>
  <c r="I47" i="1"/>
  <c r="I44" i="1"/>
  <c r="M55" i="1" l="1"/>
  <c r="N55" i="1" s="1"/>
  <c r="K45" i="1"/>
  <c r="J49" i="1"/>
  <c r="J47" i="1"/>
  <c r="J48" i="1"/>
  <c r="J46" i="1"/>
  <c r="J50" i="1"/>
  <c r="J57" i="1"/>
  <c r="J51" i="1"/>
  <c r="J54" i="1"/>
  <c r="J53" i="1"/>
  <c r="J52" i="1"/>
  <c r="J56" i="1"/>
  <c r="J44" i="1"/>
  <c r="I272" i="1"/>
  <c r="I253" i="1"/>
  <c r="I226" i="1"/>
  <c r="I183" i="1"/>
  <c r="I127" i="1"/>
  <c r="I106" i="1"/>
  <c r="I71" i="1"/>
  <c r="I60" i="1"/>
  <c r="I39" i="1"/>
  <c r="I10" i="1"/>
  <c r="I187" i="1"/>
  <c r="I188" i="1"/>
  <c r="I128" i="1"/>
  <c r="I129" i="1"/>
  <c r="I185" i="1"/>
  <c r="I189" i="1"/>
  <c r="I190" i="1"/>
  <c r="I107" i="1"/>
  <c r="I191" i="1"/>
  <c r="I192" i="1"/>
  <c r="I11" i="1"/>
  <c r="I72" i="1"/>
  <c r="I73" i="1"/>
  <c r="I130" i="1"/>
  <c r="I131" i="1"/>
  <c r="I12" i="1"/>
  <c r="I14" i="1"/>
  <c r="I15" i="1"/>
  <c r="I16" i="1"/>
  <c r="I17" i="1"/>
  <c r="I18" i="1"/>
  <c r="I19" i="1"/>
  <c r="I20" i="1"/>
  <c r="I21" i="1"/>
  <c r="I74" i="1"/>
  <c r="I254" i="1"/>
  <c r="I255" i="1"/>
  <c r="I75" i="1"/>
  <c r="I132" i="1"/>
  <c r="I133" i="1"/>
  <c r="I134" i="1"/>
  <c r="I193" i="1"/>
  <c r="I108" i="1"/>
  <c r="I76" i="1"/>
  <c r="I135" i="1"/>
  <c r="I109" i="1"/>
  <c r="I136" i="1"/>
  <c r="I137" i="1"/>
  <c r="I138" i="1"/>
  <c r="I139" i="1"/>
  <c r="I140" i="1"/>
  <c r="I256" i="1"/>
  <c r="I141" i="1"/>
  <c r="I61" i="1"/>
  <c r="I43" i="1"/>
  <c r="I194" i="1"/>
  <c r="I77" i="1"/>
  <c r="I142" i="1"/>
  <c r="I143" i="1"/>
  <c r="I144" i="1"/>
  <c r="I110" i="1"/>
  <c r="I239" i="1"/>
  <c r="I145" i="1"/>
  <c r="I146" i="1"/>
  <c r="I147" i="1"/>
  <c r="I228" i="1"/>
  <c r="I22" i="1"/>
  <c r="I23" i="1"/>
  <c r="I24" i="1"/>
  <c r="I25" i="1"/>
  <c r="I26" i="1"/>
  <c r="I229" i="1"/>
  <c r="I230" i="1"/>
  <c r="I148" i="1"/>
  <c r="I99" i="1"/>
  <c r="I149" i="1"/>
  <c r="I240" i="1"/>
  <c r="I241" i="1"/>
  <c r="I195" i="1"/>
  <c r="I231" i="1"/>
  <c r="I232" i="1"/>
  <c r="I233" i="1"/>
  <c r="I58" i="1"/>
  <c r="I59" i="1"/>
  <c r="I111" i="1"/>
  <c r="I150" i="1"/>
  <c r="I196" i="1"/>
  <c r="I242" i="1"/>
  <c r="I243" i="1"/>
  <c r="I244" i="1"/>
  <c r="I245" i="1"/>
  <c r="I112" i="1"/>
  <c r="I151" i="1"/>
  <c r="I152" i="1"/>
  <c r="I153" i="1"/>
  <c r="I113" i="1"/>
  <c r="I234" i="1"/>
  <c r="I27" i="1"/>
  <c r="I154" i="1"/>
  <c r="I217" i="1"/>
  <c r="I186" i="1"/>
  <c r="I155" i="1"/>
  <c r="I197" i="1"/>
  <c r="I257" i="1"/>
  <c r="I258" i="1"/>
  <c r="I198" i="1"/>
  <c r="I199" i="1"/>
  <c r="I246" i="1"/>
  <c r="I247" i="1"/>
  <c r="I248" i="1"/>
  <c r="I259" i="1"/>
  <c r="I260" i="1"/>
  <c r="I200" i="1"/>
  <c r="I114" i="1"/>
  <c r="I115" i="1"/>
  <c r="I116" i="1"/>
  <c r="I156" i="1"/>
  <c r="I78" i="1"/>
  <c r="I79" i="1"/>
  <c r="I80" i="1"/>
  <c r="I81" i="1"/>
  <c r="I82" i="1"/>
  <c r="I157" i="1"/>
  <c r="I261" i="1"/>
  <c r="I158" i="1"/>
  <c r="I218" i="1"/>
  <c r="I262" i="1"/>
  <c r="I100" i="1"/>
  <c r="I101" i="1"/>
  <c r="I102" i="1"/>
  <c r="I103" i="1"/>
  <c r="I201" i="1"/>
  <c r="I202" i="1"/>
  <c r="I117" i="1"/>
  <c r="I203" i="1"/>
  <c r="I83" i="1"/>
  <c r="I204" i="1"/>
  <c r="I219" i="1"/>
  <c r="I220" i="1"/>
  <c r="I118" i="1"/>
  <c r="I62" i="1"/>
  <c r="I63" i="1"/>
  <c r="I159" i="1"/>
  <c r="I160" i="1"/>
  <c r="I84" i="1"/>
  <c r="I205" i="1"/>
  <c r="I29" i="1"/>
  <c r="I30" i="1"/>
  <c r="I31" i="1"/>
  <c r="I32" i="1"/>
  <c r="I119" i="1"/>
  <c r="I184" i="1"/>
  <c r="J184" i="1" s="1"/>
  <c r="I120" i="1"/>
  <c r="I64" i="1"/>
  <c r="I161" i="1"/>
  <c r="I162" i="1"/>
  <c r="I221" i="1"/>
  <c r="I33" i="1"/>
  <c r="I85" i="1"/>
  <c r="I249" i="1"/>
  <c r="I250" i="1"/>
  <c r="I251" i="1"/>
  <c r="I252" i="1"/>
  <c r="I222" i="1"/>
  <c r="I223" i="1"/>
  <c r="I224" i="1"/>
  <c r="I225" i="1"/>
  <c r="I206" i="1"/>
  <c r="I86" i="1"/>
  <c r="I87" i="1"/>
  <c r="I235" i="1"/>
  <c r="I263" i="1"/>
  <c r="I88" i="1"/>
  <c r="I89" i="1"/>
  <c r="I207" i="1"/>
  <c r="I65" i="1"/>
  <c r="I163" i="1"/>
  <c r="I164" i="1"/>
  <c r="I208" i="1"/>
  <c r="I264" i="1"/>
  <c r="I209" i="1"/>
  <c r="I66" i="1"/>
  <c r="I90" i="1"/>
  <c r="I210" i="1"/>
  <c r="I211" i="1"/>
  <c r="I104" i="1"/>
  <c r="I165" i="1"/>
  <c r="I265" i="1"/>
  <c r="I91" i="1"/>
  <c r="I266" i="1"/>
  <c r="I166" i="1"/>
  <c r="I167" i="1"/>
  <c r="I168" i="1"/>
  <c r="I169" i="1"/>
  <c r="I170" i="1"/>
  <c r="I171" i="1"/>
  <c r="I172" i="1"/>
  <c r="I173" i="1"/>
  <c r="I267" i="1"/>
  <c r="I92" i="1"/>
  <c r="I67" i="1"/>
  <c r="I174" i="1"/>
  <c r="I175" i="1"/>
  <c r="I121" i="1"/>
  <c r="I212" i="1"/>
  <c r="I268" i="1"/>
  <c r="I93" i="1"/>
  <c r="I94" i="1"/>
  <c r="I176" i="1"/>
  <c r="I122" i="1"/>
  <c r="I269" i="1"/>
  <c r="I177" i="1"/>
  <c r="I213" i="1"/>
  <c r="I178" i="1"/>
  <c r="I270" i="1"/>
  <c r="I68" i="1"/>
  <c r="I69" i="1"/>
  <c r="I236" i="1"/>
  <c r="I237" i="1"/>
  <c r="I227" i="1"/>
  <c r="I95" i="1"/>
  <c r="I123" i="1"/>
  <c r="I34" i="1"/>
  <c r="I35" i="1"/>
  <c r="I179" i="1"/>
  <c r="I180" i="1"/>
  <c r="I214" i="1"/>
  <c r="I105" i="1"/>
  <c r="I215" i="1"/>
  <c r="I181" i="1"/>
  <c r="I182" i="1"/>
  <c r="I36" i="1"/>
  <c r="I37" i="1"/>
  <c r="I38" i="1"/>
  <c r="I124" i="1"/>
  <c r="I125" i="1"/>
  <c r="I96" i="1"/>
  <c r="I97" i="1"/>
  <c r="I271" i="1"/>
  <c r="I126" i="1"/>
  <c r="I70" i="1"/>
  <c r="K184" i="1" l="1"/>
  <c r="M184" i="1"/>
  <c r="M54" i="1"/>
  <c r="N54" i="1" s="1"/>
  <c r="K54" i="1"/>
  <c r="M50" i="1"/>
  <c r="N50" i="1" s="1"/>
  <c r="K50" i="1"/>
  <c r="M51" i="1"/>
  <c r="N51" i="1" s="1"/>
  <c r="K51" i="1"/>
  <c r="K57" i="1"/>
  <c r="M57" i="1"/>
  <c r="N57" i="1" s="1"/>
  <c r="M44" i="1"/>
  <c r="N44" i="1" s="1"/>
  <c r="K44" i="1"/>
  <c r="M46" i="1"/>
  <c r="N46" i="1" s="1"/>
  <c r="K46" i="1"/>
  <c r="K56" i="1"/>
  <c r="M56" i="1"/>
  <c r="N56" i="1" s="1"/>
  <c r="K48" i="1"/>
  <c r="M48" i="1"/>
  <c r="N48" i="1" s="1"/>
  <c r="M52" i="1"/>
  <c r="N52" i="1" s="1"/>
  <c r="K52" i="1"/>
  <c r="K47" i="1"/>
  <c r="M47" i="1"/>
  <c r="N47" i="1" s="1"/>
  <c r="M53" i="1"/>
  <c r="N53" i="1" s="1"/>
  <c r="K53" i="1"/>
  <c r="K49" i="1"/>
  <c r="M49" i="1"/>
  <c r="N49" i="1" s="1"/>
  <c r="J32" i="1"/>
  <c r="J78" i="1"/>
  <c r="J155" i="1"/>
  <c r="J26" i="1"/>
  <c r="J136" i="1"/>
  <c r="J12" i="1"/>
  <c r="J10" i="1"/>
  <c r="J96" i="1"/>
  <c r="J213" i="1"/>
  <c r="J172" i="1"/>
  <c r="J209" i="1"/>
  <c r="J223" i="1"/>
  <c r="J31" i="1"/>
  <c r="J202" i="1"/>
  <c r="J156" i="1"/>
  <c r="J186" i="1"/>
  <c r="J150" i="1"/>
  <c r="J61" i="1"/>
  <c r="J134" i="1"/>
  <c r="J131" i="1"/>
  <c r="J39" i="1"/>
  <c r="J125" i="1"/>
  <c r="J227" i="1"/>
  <c r="J121" i="1"/>
  <c r="J264" i="1"/>
  <c r="J222" i="1"/>
  <c r="J30" i="1"/>
  <c r="J201" i="1"/>
  <c r="J116" i="1"/>
  <c r="J217" i="1"/>
  <c r="J111" i="1"/>
  <c r="J24" i="1"/>
  <c r="J141" i="1"/>
  <c r="J133" i="1"/>
  <c r="J130" i="1"/>
  <c r="J60" i="1"/>
  <c r="J124" i="1"/>
  <c r="J214" i="1"/>
  <c r="J237" i="1"/>
  <c r="J269" i="1"/>
  <c r="J175" i="1"/>
  <c r="J170" i="1"/>
  <c r="J165" i="1"/>
  <c r="J208" i="1"/>
  <c r="J235" i="1"/>
  <c r="J252" i="1"/>
  <c r="J161" i="1"/>
  <c r="J29" i="1"/>
  <c r="J220" i="1"/>
  <c r="J103" i="1"/>
  <c r="J157" i="1"/>
  <c r="J115" i="1"/>
  <c r="J199" i="1"/>
  <c r="J154" i="1"/>
  <c r="J112" i="1"/>
  <c r="J59" i="1"/>
  <c r="J149" i="1"/>
  <c r="J23" i="1"/>
  <c r="J144" i="1"/>
  <c r="J256" i="1"/>
  <c r="J76" i="1"/>
  <c r="J132" i="1"/>
  <c r="J18" i="1"/>
  <c r="J73" i="1"/>
  <c r="J185" i="1"/>
  <c r="J71" i="1"/>
  <c r="J37" i="1"/>
  <c r="J250" i="1"/>
  <c r="J182" i="1"/>
  <c r="J90" i="1"/>
  <c r="J203" i="1"/>
  <c r="J146" i="1"/>
  <c r="J178" i="1"/>
  <c r="J266" i="1"/>
  <c r="J224" i="1"/>
  <c r="J63" i="1"/>
  <c r="J248" i="1"/>
  <c r="J153" i="1"/>
  <c r="J43" i="1"/>
  <c r="J193" i="1"/>
  <c r="J107" i="1"/>
  <c r="J95" i="1"/>
  <c r="J212" i="1"/>
  <c r="J91" i="1"/>
  <c r="J88" i="1"/>
  <c r="J221" i="1"/>
  <c r="J62" i="1"/>
  <c r="J158" i="1"/>
  <c r="J247" i="1"/>
  <c r="J152" i="1"/>
  <c r="J241" i="1"/>
  <c r="J239" i="1"/>
  <c r="J109" i="1"/>
  <c r="J20" i="1"/>
  <c r="J190" i="1"/>
  <c r="J105" i="1"/>
  <c r="J177" i="1"/>
  <c r="J171" i="1"/>
  <c r="J265" i="1"/>
  <c r="J263" i="1"/>
  <c r="J162" i="1"/>
  <c r="J118" i="1"/>
  <c r="J261" i="1"/>
  <c r="J246" i="1"/>
  <c r="J151" i="1"/>
  <c r="J240" i="1"/>
  <c r="J110" i="1"/>
  <c r="J135" i="1"/>
  <c r="J19" i="1"/>
  <c r="J189" i="1"/>
  <c r="J279" i="1"/>
  <c r="J38" i="1"/>
  <c r="J180" i="1"/>
  <c r="J236" i="1"/>
  <c r="J122" i="1"/>
  <c r="J174" i="1"/>
  <c r="J169" i="1"/>
  <c r="J104" i="1"/>
  <c r="J164" i="1"/>
  <c r="J87" i="1"/>
  <c r="J251" i="1"/>
  <c r="J64" i="1"/>
  <c r="J205" i="1"/>
  <c r="J219" i="1"/>
  <c r="J102" i="1"/>
  <c r="J82" i="1"/>
  <c r="J114" i="1"/>
  <c r="J198" i="1"/>
  <c r="J245" i="1"/>
  <c r="J58" i="1"/>
  <c r="J99" i="1"/>
  <c r="J22" i="1"/>
  <c r="J143" i="1"/>
  <c r="J140" i="1"/>
  <c r="J108" i="1"/>
  <c r="J75" i="1"/>
  <c r="J17" i="1"/>
  <c r="J72" i="1"/>
  <c r="J129" i="1"/>
  <c r="J106" i="1"/>
  <c r="J67" i="1"/>
  <c r="J120" i="1"/>
  <c r="J84" i="1"/>
  <c r="J204" i="1"/>
  <c r="J101" i="1"/>
  <c r="J81" i="1"/>
  <c r="J200" i="1"/>
  <c r="J258" i="1"/>
  <c r="J27" i="1"/>
  <c r="J244" i="1"/>
  <c r="J233" i="1"/>
  <c r="J148" i="1"/>
  <c r="J228" i="1"/>
  <c r="J142" i="1"/>
  <c r="J139" i="1"/>
  <c r="J255" i="1"/>
  <c r="J16" i="1"/>
  <c r="J11" i="1"/>
  <c r="J128" i="1"/>
  <c r="J127" i="1"/>
  <c r="M127" i="1" s="1"/>
  <c r="J276" i="1"/>
  <c r="J176" i="1"/>
  <c r="J126" i="1"/>
  <c r="J94" i="1"/>
  <c r="J92" i="1"/>
  <c r="J167" i="1"/>
  <c r="J210" i="1"/>
  <c r="J65" i="1"/>
  <c r="J206" i="1"/>
  <c r="J249" i="1"/>
  <c r="J160" i="1"/>
  <c r="J83" i="1"/>
  <c r="J100" i="1"/>
  <c r="J80" i="1"/>
  <c r="J260" i="1"/>
  <c r="J257" i="1"/>
  <c r="J234" i="1"/>
  <c r="J243" i="1"/>
  <c r="J232" i="1"/>
  <c r="J230" i="1"/>
  <c r="J147" i="1"/>
  <c r="J77" i="1"/>
  <c r="J138" i="1"/>
  <c r="J254" i="1"/>
  <c r="J15" i="1"/>
  <c r="J192" i="1"/>
  <c r="J188" i="1"/>
  <c r="J183" i="1"/>
  <c r="J272" i="1"/>
  <c r="J275" i="1"/>
  <c r="J286" i="1"/>
  <c r="J179" i="1"/>
  <c r="J211" i="1"/>
  <c r="J35" i="1"/>
  <c r="J270" i="1"/>
  <c r="J207" i="1"/>
  <c r="J262" i="1"/>
  <c r="J113" i="1"/>
  <c r="J231" i="1"/>
  <c r="J194" i="1"/>
  <c r="J137" i="1"/>
  <c r="J74" i="1"/>
  <c r="J14" i="1"/>
  <c r="J191" i="1"/>
  <c r="J187" i="1"/>
  <c r="J226" i="1"/>
  <c r="J274" i="1"/>
  <c r="J70" i="1"/>
  <c r="J163" i="1"/>
  <c r="J68" i="1"/>
  <c r="J93" i="1"/>
  <c r="J225" i="1"/>
  <c r="J259" i="1"/>
  <c r="J97" i="1"/>
  <c r="J33" i="1"/>
  <c r="J196" i="1"/>
  <c r="J21" i="1"/>
  <c r="J253" i="1"/>
  <c r="J86" i="1"/>
  <c r="J271" i="1"/>
  <c r="J267" i="1"/>
  <c r="J85" i="1"/>
  <c r="J159" i="1"/>
  <c r="J79" i="1"/>
  <c r="J242" i="1"/>
  <c r="J181" i="1"/>
  <c r="J173" i="1"/>
  <c r="J89" i="1"/>
  <c r="J218" i="1"/>
  <c r="J195" i="1"/>
  <c r="J215" i="1"/>
  <c r="J25" i="1"/>
  <c r="J69" i="1"/>
  <c r="J168" i="1"/>
  <c r="J36" i="1"/>
  <c r="J34" i="1"/>
  <c r="J166" i="1"/>
  <c r="J119" i="1"/>
  <c r="J197" i="1"/>
  <c r="J229" i="1"/>
  <c r="J123" i="1"/>
  <c r="J268" i="1"/>
  <c r="J66" i="1"/>
  <c r="J117" i="1"/>
  <c r="J145" i="1"/>
  <c r="I13" i="1"/>
  <c r="I216" i="1"/>
  <c r="I98" i="1"/>
  <c r="I238" i="1"/>
  <c r="M226" i="1" l="1"/>
  <c r="N226" i="1" s="1"/>
  <c r="K226" i="1"/>
  <c r="M206" i="1"/>
  <c r="N206" i="1" s="1"/>
  <c r="K206" i="1"/>
  <c r="M114" i="1"/>
  <c r="N114" i="1" s="1"/>
  <c r="K114" i="1"/>
  <c r="M107" i="1"/>
  <c r="N107" i="1" s="1"/>
  <c r="K107" i="1"/>
  <c r="M165" i="1"/>
  <c r="N165" i="1" s="1"/>
  <c r="K165" i="1"/>
  <c r="M12" i="1"/>
  <c r="N12" i="1" s="1"/>
  <c r="K12" i="1"/>
  <c r="M34" i="1"/>
  <c r="N34" i="1" s="1"/>
  <c r="K34" i="1"/>
  <c r="M187" i="1"/>
  <c r="N187" i="1" s="1"/>
  <c r="K187" i="1"/>
  <c r="M275" i="1"/>
  <c r="N275" i="1" s="1"/>
  <c r="K275" i="1"/>
  <c r="M139" i="1"/>
  <c r="N139" i="1" s="1"/>
  <c r="K139" i="1"/>
  <c r="K143" i="1"/>
  <c r="M143" i="1"/>
  <c r="N143" i="1" s="1"/>
  <c r="K104" i="1"/>
  <c r="M104" i="1"/>
  <c r="N104" i="1" s="1"/>
  <c r="M158" i="1"/>
  <c r="N158" i="1" s="1"/>
  <c r="K158" i="1"/>
  <c r="K71" i="1"/>
  <c r="M71" i="1"/>
  <c r="N71" i="1" s="1"/>
  <c r="K103" i="1"/>
  <c r="M103" i="1"/>
  <c r="N103" i="1" s="1"/>
  <c r="M30" i="1"/>
  <c r="N30" i="1" s="1"/>
  <c r="K30" i="1"/>
  <c r="M66" i="1"/>
  <c r="N66" i="1" s="1"/>
  <c r="K66" i="1"/>
  <c r="M36" i="1"/>
  <c r="N36" i="1" s="1"/>
  <c r="K36" i="1"/>
  <c r="M173" i="1"/>
  <c r="N173" i="1" s="1"/>
  <c r="K173" i="1"/>
  <c r="M86" i="1"/>
  <c r="N86" i="1" s="1"/>
  <c r="K86" i="1"/>
  <c r="M93" i="1"/>
  <c r="N93" i="1" s="1"/>
  <c r="K93" i="1"/>
  <c r="K191" i="1"/>
  <c r="M191" i="1"/>
  <c r="N191" i="1" s="1"/>
  <c r="M262" i="1"/>
  <c r="N262" i="1" s="1"/>
  <c r="K262" i="1"/>
  <c r="M272" i="1"/>
  <c r="N272" i="1" s="1"/>
  <c r="K272" i="1"/>
  <c r="M138" i="1"/>
  <c r="N138" i="1" s="1"/>
  <c r="K138" i="1"/>
  <c r="M260" i="1"/>
  <c r="N260" i="1" s="1"/>
  <c r="K260" i="1"/>
  <c r="M210" i="1"/>
  <c r="N210" i="1" s="1"/>
  <c r="K210" i="1"/>
  <c r="M142" i="1"/>
  <c r="N142" i="1" s="1"/>
  <c r="K142" i="1"/>
  <c r="K81" i="1"/>
  <c r="M81" i="1"/>
  <c r="N81" i="1" s="1"/>
  <c r="M106" i="1"/>
  <c r="N106" i="1" s="1"/>
  <c r="K106" i="1"/>
  <c r="M22" i="1"/>
  <c r="N22" i="1" s="1"/>
  <c r="K22" i="1"/>
  <c r="M102" i="1"/>
  <c r="N102" i="1" s="1"/>
  <c r="K102" i="1"/>
  <c r="K169" i="1"/>
  <c r="M169" i="1"/>
  <c r="N169" i="1" s="1"/>
  <c r="M189" i="1"/>
  <c r="N189" i="1" s="1"/>
  <c r="K189" i="1"/>
  <c r="M118" i="1"/>
  <c r="N118" i="1" s="1"/>
  <c r="K118" i="1"/>
  <c r="M190" i="1"/>
  <c r="N190" i="1" s="1"/>
  <c r="K190" i="1"/>
  <c r="M62" i="1"/>
  <c r="N62" i="1" s="1"/>
  <c r="K62" i="1"/>
  <c r="M43" i="1"/>
  <c r="N43" i="1" s="1"/>
  <c r="K43" i="1"/>
  <c r="M203" i="1"/>
  <c r="N203" i="1" s="1"/>
  <c r="K203" i="1"/>
  <c r="K185" i="1"/>
  <c r="M185" i="1"/>
  <c r="N185" i="1" s="1"/>
  <c r="M149" i="1"/>
  <c r="N149" i="1" s="1"/>
  <c r="K149" i="1"/>
  <c r="M220" i="1"/>
  <c r="N220" i="1" s="1"/>
  <c r="K220" i="1"/>
  <c r="K175" i="1"/>
  <c r="M175" i="1"/>
  <c r="N175" i="1" s="1"/>
  <c r="M133" i="1"/>
  <c r="N133" i="1" s="1"/>
  <c r="K133" i="1"/>
  <c r="M222" i="1"/>
  <c r="N222" i="1" s="1"/>
  <c r="K222" i="1"/>
  <c r="M134" i="1"/>
  <c r="N134" i="1" s="1"/>
  <c r="K134" i="1"/>
  <c r="K209" i="1"/>
  <c r="M209" i="1"/>
  <c r="N209" i="1" s="1"/>
  <c r="M26" i="1"/>
  <c r="N26" i="1" s="1"/>
  <c r="K26" i="1"/>
  <c r="M166" i="1"/>
  <c r="N166" i="1" s="1"/>
  <c r="K166" i="1"/>
  <c r="K231" i="1"/>
  <c r="M231" i="1"/>
  <c r="N231" i="1" s="1"/>
  <c r="M276" i="1"/>
  <c r="N276" i="1" s="1"/>
  <c r="K276" i="1"/>
  <c r="M140" i="1"/>
  <c r="N140" i="1" s="1"/>
  <c r="K140" i="1"/>
  <c r="K105" i="1"/>
  <c r="M105" i="1"/>
  <c r="N105" i="1" s="1"/>
  <c r="K201" i="1"/>
  <c r="M201" i="1"/>
  <c r="N201" i="1" s="1"/>
  <c r="K271" i="1"/>
  <c r="M271" i="1"/>
  <c r="N271" i="1" s="1"/>
  <c r="K257" i="1"/>
  <c r="M257" i="1"/>
  <c r="N257" i="1" s="1"/>
  <c r="M146" i="1"/>
  <c r="N146" i="1" s="1"/>
  <c r="K146" i="1"/>
  <c r="M170" i="1"/>
  <c r="N170" i="1" s="1"/>
  <c r="K170" i="1"/>
  <c r="K136" i="1"/>
  <c r="M136" i="1"/>
  <c r="N136" i="1" s="1"/>
  <c r="M268" i="1"/>
  <c r="N268" i="1" s="1"/>
  <c r="K268" i="1"/>
  <c r="K168" i="1"/>
  <c r="M168" i="1"/>
  <c r="N168" i="1" s="1"/>
  <c r="M181" i="1"/>
  <c r="N181" i="1" s="1"/>
  <c r="K181" i="1"/>
  <c r="M253" i="1"/>
  <c r="N253" i="1" s="1"/>
  <c r="K253" i="1"/>
  <c r="M68" i="1"/>
  <c r="N68" i="1" s="1"/>
  <c r="K68" i="1"/>
  <c r="M14" i="1"/>
  <c r="N14" i="1" s="1"/>
  <c r="K14" i="1"/>
  <c r="K207" i="1"/>
  <c r="M207" i="1"/>
  <c r="N207" i="1" s="1"/>
  <c r="M77" i="1"/>
  <c r="N77" i="1" s="1"/>
  <c r="K77" i="1"/>
  <c r="K80" i="1"/>
  <c r="M80" i="1"/>
  <c r="N80" i="1" s="1"/>
  <c r="K167" i="1"/>
  <c r="M167" i="1"/>
  <c r="N167" i="1" s="1"/>
  <c r="K127" i="1"/>
  <c r="N127" i="1"/>
  <c r="M228" i="1"/>
  <c r="N228" i="1" s="1"/>
  <c r="K228" i="1"/>
  <c r="M101" i="1"/>
  <c r="N101" i="1" s="1"/>
  <c r="K101" i="1"/>
  <c r="K129" i="1"/>
  <c r="M129" i="1"/>
  <c r="N129" i="1" s="1"/>
  <c r="M99" i="1"/>
  <c r="N99" i="1" s="1"/>
  <c r="K99" i="1"/>
  <c r="M219" i="1"/>
  <c r="N219" i="1" s="1"/>
  <c r="K219" i="1"/>
  <c r="M174" i="1"/>
  <c r="N174" i="1" s="1"/>
  <c r="K174" i="1"/>
  <c r="M19" i="1"/>
  <c r="N19" i="1" s="1"/>
  <c r="K19" i="1"/>
  <c r="M162" i="1"/>
  <c r="N162" i="1" s="1"/>
  <c r="K162" i="1"/>
  <c r="M20" i="1"/>
  <c r="N20" i="1" s="1"/>
  <c r="K20" i="1"/>
  <c r="M221" i="1"/>
  <c r="N221" i="1" s="1"/>
  <c r="K221" i="1"/>
  <c r="K153" i="1"/>
  <c r="M153" i="1"/>
  <c r="N153" i="1" s="1"/>
  <c r="M90" i="1"/>
  <c r="N90" i="1" s="1"/>
  <c r="K90" i="1"/>
  <c r="K73" i="1"/>
  <c r="M73" i="1"/>
  <c r="N73" i="1" s="1"/>
  <c r="M59" i="1"/>
  <c r="N59" i="1" s="1"/>
  <c r="K59" i="1"/>
  <c r="M29" i="1"/>
  <c r="N29" i="1" s="1"/>
  <c r="K29" i="1"/>
  <c r="M269" i="1"/>
  <c r="N269" i="1" s="1"/>
  <c r="K269" i="1"/>
  <c r="M141" i="1"/>
  <c r="N141" i="1" s="1"/>
  <c r="K141" i="1"/>
  <c r="K264" i="1"/>
  <c r="M264" i="1"/>
  <c r="N264" i="1" s="1"/>
  <c r="M61" i="1"/>
  <c r="N61" i="1" s="1"/>
  <c r="K61" i="1"/>
  <c r="M172" i="1"/>
  <c r="N172" i="1" s="1"/>
  <c r="K172" i="1"/>
  <c r="M155" i="1"/>
  <c r="N155" i="1" s="1"/>
  <c r="K155" i="1"/>
  <c r="M218" i="1"/>
  <c r="N218" i="1" s="1"/>
  <c r="K218" i="1"/>
  <c r="M254" i="1"/>
  <c r="N254" i="1" s="1"/>
  <c r="K254" i="1"/>
  <c r="M258" i="1"/>
  <c r="N258" i="1" s="1"/>
  <c r="K258" i="1"/>
  <c r="M164" i="1"/>
  <c r="N164" i="1" s="1"/>
  <c r="K164" i="1"/>
  <c r="K247" i="1"/>
  <c r="M247" i="1"/>
  <c r="N247" i="1" s="1"/>
  <c r="M157" i="1"/>
  <c r="N157" i="1" s="1"/>
  <c r="K157" i="1"/>
  <c r="K39" i="1"/>
  <c r="M39" i="1"/>
  <c r="N39" i="1" s="1"/>
  <c r="K225" i="1"/>
  <c r="M225" i="1"/>
  <c r="N225" i="1" s="1"/>
  <c r="M261" i="1"/>
  <c r="N261" i="1" s="1"/>
  <c r="K261" i="1"/>
  <c r="M123" i="1"/>
  <c r="N123" i="1" s="1"/>
  <c r="K123" i="1"/>
  <c r="M69" i="1"/>
  <c r="N69" i="1" s="1"/>
  <c r="K69" i="1"/>
  <c r="M242" i="1"/>
  <c r="N242" i="1" s="1"/>
  <c r="K242" i="1"/>
  <c r="M21" i="1"/>
  <c r="N21" i="1" s="1"/>
  <c r="K21" i="1"/>
  <c r="M163" i="1"/>
  <c r="N163" i="1" s="1"/>
  <c r="K163" i="1"/>
  <c r="M74" i="1"/>
  <c r="N74" i="1" s="1"/>
  <c r="K74" i="1"/>
  <c r="M270" i="1"/>
  <c r="N270" i="1" s="1"/>
  <c r="K270" i="1"/>
  <c r="K183" i="1"/>
  <c r="M183" i="1"/>
  <c r="N183" i="1" s="1"/>
  <c r="M147" i="1"/>
  <c r="N147" i="1" s="1"/>
  <c r="K147" i="1"/>
  <c r="M100" i="1"/>
  <c r="N100" i="1" s="1"/>
  <c r="K100" i="1"/>
  <c r="M92" i="1"/>
  <c r="N92" i="1" s="1"/>
  <c r="K92" i="1"/>
  <c r="K128" i="1"/>
  <c r="M128" i="1"/>
  <c r="N128" i="1" s="1"/>
  <c r="M148" i="1"/>
  <c r="N148" i="1" s="1"/>
  <c r="K148" i="1"/>
  <c r="M204" i="1"/>
  <c r="N204" i="1" s="1"/>
  <c r="K204" i="1"/>
  <c r="K72" i="1"/>
  <c r="M72" i="1"/>
  <c r="N72" i="1" s="1"/>
  <c r="M58" i="1"/>
  <c r="N58" i="1" s="1"/>
  <c r="K58" i="1"/>
  <c r="M205" i="1"/>
  <c r="N205" i="1" s="1"/>
  <c r="K205" i="1"/>
  <c r="M122" i="1"/>
  <c r="N122" i="1" s="1"/>
  <c r="K122" i="1"/>
  <c r="K135" i="1"/>
  <c r="M135" i="1"/>
  <c r="N135" i="1" s="1"/>
  <c r="K263" i="1"/>
  <c r="M263" i="1"/>
  <c r="N263" i="1" s="1"/>
  <c r="M109" i="1"/>
  <c r="N109" i="1" s="1"/>
  <c r="K109" i="1"/>
  <c r="K88" i="1"/>
  <c r="M88" i="1"/>
  <c r="N88" i="1" s="1"/>
  <c r="K248" i="1"/>
  <c r="M248" i="1"/>
  <c r="N248" i="1" s="1"/>
  <c r="M182" i="1"/>
  <c r="N182" i="1" s="1"/>
  <c r="K182" i="1"/>
  <c r="M18" i="1"/>
  <c r="N18" i="1" s="1"/>
  <c r="K18" i="1"/>
  <c r="K112" i="1"/>
  <c r="M112" i="1"/>
  <c r="N112" i="1" s="1"/>
  <c r="K161" i="1"/>
  <c r="M161" i="1"/>
  <c r="N161" i="1" s="1"/>
  <c r="M237" i="1"/>
  <c r="N237" i="1" s="1"/>
  <c r="K237" i="1"/>
  <c r="K24" i="1"/>
  <c r="M24" i="1"/>
  <c r="N24" i="1" s="1"/>
  <c r="K121" i="1"/>
  <c r="M121" i="1"/>
  <c r="N121" i="1" s="1"/>
  <c r="M150" i="1"/>
  <c r="N150" i="1" s="1"/>
  <c r="K150" i="1"/>
  <c r="M213" i="1"/>
  <c r="N213" i="1" s="1"/>
  <c r="K213" i="1"/>
  <c r="M78" i="1"/>
  <c r="N78" i="1" s="1"/>
  <c r="K78" i="1"/>
  <c r="K145" i="1"/>
  <c r="M145" i="1"/>
  <c r="N145" i="1" s="1"/>
  <c r="M259" i="1"/>
  <c r="N259" i="1" s="1"/>
  <c r="K259" i="1"/>
  <c r="M234" i="1"/>
  <c r="N234" i="1" s="1"/>
  <c r="K234" i="1"/>
  <c r="M246" i="1"/>
  <c r="N246" i="1" s="1"/>
  <c r="K246" i="1"/>
  <c r="M178" i="1"/>
  <c r="N178" i="1" s="1"/>
  <c r="K178" i="1"/>
  <c r="M60" i="1"/>
  <c r="N60" i="1" s="1"/>
  <c r="K60" i="1"/>
  <c r="K113" i="1"/>
  <c r="M113" i="1"/>
  <c r="N113" i="1" s="1"/>
  <c r="K65" i="1"/>
  <c r="M65" i="1"/>
  <c r="N65" i="1" s="1"/>
  <c r="K200" i="1"/>
  <c r="M200" i="1"/>
  <c r="N200" i="1" s="1"/>
  <c r="M82" i="1"/>
  <c r="N82" i="1" s="1"/>
  <c r="K82" i="1"/>
  <c r="K193" i="1"/>
  <c r="M193" i="1"/>
  <c r="N193" i="1" s="1"/>
  <c r="K23" i="1"/>
  <c r="M23" i="1"/>
  <c r="N23" i="1" s="1"/>
  <c r="M130" i="1"/>
  <c r="N130" i="1" s="1"/>
  <c r="K130" i="1"/>
  <c r="M131" i="1"/>
  <c r="N131" i="1" s="1"/>
  <c r="K131" i="1"/>
  <c r="M229" i="1"/>
  <c r="N229" i="1" s="1"/>
  <c r="K229" i="1"/>
  <c r="K25" i="1"/>
  <c r="M25" i="1"/>
  <c r="N25" i="1" s="1"/>
  <c r="K79" i="1"/>
  <c r="M79" i="1"/>
  <c r="N79" i="1" s="1"/>
  <c r="M196" i="1"/>
  <c r="N196" i="1" s="1"/>
  <c r="K196" i="1"/>
  <c r="M70" i="1"/>
  <c r="N70" i="1" s="1"/>
  <c r="K70" i="1"/>
  <c r="M35" i="1"/>
  <c r="N35" i="1" s="1"/>
  <c r="K35" i="1"/>
  <c r="M188" i="1"/>
  <c r="N188" i="1" s="1"/>
  <c r="K188" i="1"/>
  <c r="M230" i="1"/>
  <c r="N230" i="1" s="1"/>
  <c r="K230" i="1"/>
  <c r="M83" i="1"/>
  <c r="N83" i="1" s="1"/>
  <c r="K83" i="1"/>
  <c r="M94" i="1"/>
  <c r="N94" i="1" s="1"/>
  <c r="K94" i="1"/>
  <c r="M11" i="1"/>
  <c r="N11" i="1" s="1"/>
  <c r="K11" i="1"/>
  <c r="K233" i="1"/>
  <c r="M233" i="1"/>
  <c r="N233" i="1" s="1"/>
  <c r="M84" i="1"/>
  <c r="N84" i="1" s="1"/>
  <c r="K84" i="1"/>
  <c r="K17" i="1"/>
  <c r="M17" i="1"/>
  <c r="N17" i="1" s="1"/>
  <c r="M245" i="1"/>
  <c r="N245" i="1" s="1"/>
  <c r="K245" i="1"/>
  <c r="K64" i="1"/>
  <c r="M64" i="1"/>
  <c r="N64" i="1" s="1"/>
  <c r="M236" i="1"/>
  <c r="N236" i="1" s="1"/>
  <c r="K236" i="1"/>
  <c r="M110" i="1"/>
  <c r="N110" i="1" s="1"/>
  <c r="K110" i="1"/>
  <c r="K265" i="1"/>
  <c r="M265" i="1"/>
  <c r="N265" i="1" s="1"/>
  <c r="K239" i="1"/>
  <c r="M239" i="1"/>
  <c r="N239" i="1" s="1"/>
  <c r="M91" i="1"/>
  <c r="N91" i="1" s="1"/>
  <c r="K91" i="1"/>
  <c r="K63" i="1"/>
  <c r="M63" i="1"/>
  <c r="N63" i="1" s="1"/>
  <c r="M250" i="1"/>
  <c r="N250" i="1" s="1"/>
  <c r="K250" i="1"/>
  <c r="M132" i="1"/>
  <c r="N132" i="1" s="1"/>
  <c r="K132" i="1"/>
  <c r="M154" i="1"/>
  <c r="N154" i="1" s="1"/>
  <c r="K154" i="1"/>
  <c r="M252" i="1"/>
  <c r="N252" i="1" s="1"/>
  <c r="K252" i="1"/>
  <c r="M214" i="1"/>
  <c r="N214" i="1" s="1"/>
  <c r="K214" i="1"/>
  <c r="K111" i="1"/>
  <c r="M111" i="1"/>
  <c r="N111" i="1" s="1"/>
  <c r="M227" i="1"/>
  <c r="N227" i="1" s="1"/>
  <c r="K227" i="1"/>
  <c r="M186" i="1"/>
  <c r="N186" i="1" s="1"/>
  <c r="K186" i="1"/>
  <c r="K96" i="1"/>
  <c r="M96" i="1"/>
  <c r="N96" i="1" s="1"/>
  <c r="K32" i="1"/>
  <c r="M32" i="1"/>
  <c r="N32" i="1" s="1"/>
  <c r="K31" i="1"/>
  <c r="M31" i="1"/>
  <c r="N31" i="1" s="1"/>
  <c r="M117" i="1"/>
  <c r="N117" i="1" s="1"/>
  <c r="K117" i="1"/>
  <c r="K223" i="1"/>
  <c r="M223" i="1"/>
  <c r="N223" i="1" s="1"/>
  <c r="M197" i="1"/>
  <c r="N197" i="1" s="1"/>
  <c r="K197" i="1"/>
  <c r="K215" i="1"/>
  <c r="M215" i="1"/>
  <c r="N215" i="1" s="1"/>
  <c r="K159" i="1"/>
  <c r="M159" i="1"/>
  <c r="N159" i="1" s="1"/>
  <c r="K33" i="1"/>
  <c r="M33" i="1"/>
  <c r="N33" i="1" s="1"/>
  <c r="M274" i="1"/>
  <c r="N274" i="1" s="1"/>
  <c r="K274" i="1"/>
  <c r="K137" i="1"/>
  <c r="M137" i="1"/>
  <c r="N137" i="1" s="1"/>
  <c r="M211" i="1"/>
  <c r="N211" i="1" s="1"/>
  <c r="K211" i="1"/>
  <c r="K192" i="1"/>
  <c r="M192" i="1"/>
  <c r="N192" i="1" s="1"/>
  <c r="K232" i="1"/>
  <c r="M232" i="1"/>
  <c r="N232" i="1" s="1"/>
  <c r="K160" i="1"/>
  <c r="M160" i="1"/>
  <c r="N160" i="1" s="1"/>
  <c r="M126" i="1"/>
  <c r="N126" i="1" s="1"/>
  <c r="K126" i="1"/>
  <c r="K16" i="1"/>
  <c r="M16" i="1"/>
  <c r="N16" i="1" s="1"/>
  <c r="M244" i="1"/>
  <c r="N244" i="1" s="1"/>
  <c r="K244" i="1"/>
  <c r="K120" i="1"/>
  <c r="M120" i="1"/>
  <c r="N120" i="1" s="1"/>
  <c r="M75" i="1"/>
  <c r="N75" i="1" s="1"/>
  <c r="K75" i="1"/>
  <c r="M251" i="1"/>
  <c r="N251" i="1" s="1"/>
  <c r="K251" i="1"/>
  <c r="M180" i="1"/>
  <c r="N180" i="1" s="1"/>
  <c r="K180" i="1"/>
  <c r="K240" i="1"/>
  <c r="M240" i="1"/>
  <c r="N240" i="1" s="1"/>
  <c r="M171" i="1"/>
  <c r="N171" i="1" s="1"/>
  <c r="K171" i="1"/>
  <c r="K241" i="1"/>
  <c r="M241" i="1"/>
  <c r="N241" i="1" s="1"/>
  <c r="M212" i="1"/>
  <c r="N212" i="1" s="1"/>
  <c r="K212" i="1"/>
  <c r="K224" i="1"/>
  <c r="M224" i="1"/>
  <c r="N224" i="1" s="1"/>
  <c r="M37" i="1"/>
  <c r="N37" i="1" s="1"/>
  <c r="K37" i="1"/>
  <c r="M76" i="1"/>
  <c r="N76" i="1" s="1"/>
  <c r="K76" i="1"/>
  <c r="K199" i="1"/>
  <c r="M199" i="1"/>
  <c r="N199" i="1" s="1"/>
  <c r="M235" i="1"/>
  <c r="N235" i="1" s="1"/>
  <c r="K235" i="1"/>
  <c r="M124" i="1"/>
  <c r="N124" i="1" s="1"/>
  <c r="K124" i="1"/>
  <c r="K217" i="1"/>
  <c r="M217" i="1"/>
  <c r="N217" i="1" s="1"/>
  <c r="M125" i="1"/>
  <c r="N125" i="1" s="1"/>
  <c r="K125" i="1"/>
  <c r="M156" i="1"/>
  <c r="N156" i="1" s="1"/>
  <c r="K156" i="1"/>
  <c r="M267" i="1"/>
  <c r="N267" i="1" s="1"/>
  <c r="K267" i="1"/>
  <c r="K286" i="1"/>
  <c r="M286" i="1"/>
  <c r="N286" i="1" s="1"/>
  <c r="K279" i="1"/>
  <c r="M279" i="1"/>
  <c r="N279" i="1" s="1"/>
  <c r="K144" i="1"/>
  <c r="M144" i="1"/>
  <c r="N144" i="1" s="1"/>
  <c r="K89" i="1"/>
  <c r="M89" i="1"/>
  <c r="N89" i="1" s="1"/>
  <c r="K119" i="1"/>
  <c r="M119" i="1"/>
  <c r="N119" i="1" s="1"/>
  <c r="M195" i="1"/>
  <c r="N195" i="1" s="1"/>
  <c r="K195" i="1"/>
  <c r="M85" i="1"/>
  <c r="N85" i="1" s="1"/>
  <c r="K85" i="1"/>
  <c r="K97" i="1"/>
  <c r="M97" i="1"/>
  <c r="N97" i="1" s="1"/>
  <c r="M194" i="1"/>
  <c r="N194" i="1" s="1"/>
  <c r="K194" i="1"/>
  <c r="M179" i="1"/>
  <c r="N179" i="1" s="1"/>
  <c r="K179" i="1"/>
  <c r="K15" i="1"/>
  <c r="M15" i="1"/>
  <c r="N15" i="1" s="1"/>
  <c r="M243" i="1"/>
  <c r="N243" i="1" s="1"/>
  <c r="K243" i="1"/>
  <c r="K249" i="1"/>
  <c r="M249" i="1"/>
  <c r="N249" i="1" s="1"/>
  <c r="K176" i="1"/>
  <c r="M176" i="1"/>
  <c r="N176" i="1" s="1"/>
  <c r="K255" i="1"/>
  <c r="M255" i="1"/>
  <c r="N255" i="1" s="1"/>
  <c r="M27" i="1"/>
  <c r="N27" i="1" s="1"/>
  <c r="K27" i="1"/>
  <c r="M67" i="1"/>
  <c r="N67" i="1" s="1"/>
  <c r="K67" i="1"/>
  <c r="M108" i="1"/>
  <c r="N108" i="1" s="1"/>
  <c r="K108" i="1"/>
  <c r="M198" i="1"/>
  <c r="N198" i="1" s="1"/>
  <c r="K198" i="1"/>
  <c r="K87" i="1"/>
  <c r="M87" i="1"/>
  <c r="N87" i="1" s="1"/>
  <c r="M38" i="1"/>
  <c r="N38" i="1" s="1"/>
  <c r="K38" i="1"/>
  <c r="K151" i="1"/>
  <c r="M151" i="1"/>
  <c r="N151" i="1" s="1"/>
  <c r="K177" i="1"/>
  <c r="M177" i="1"/>
  <c r="N177" i="1" s="1"/>
  <c r="K152" i="1"/>
  <c r="M152" i="1"/>
  <c r="N152" i="1" s="1"/>
  <c r="K95" i="1"/>
  <c r="M95" i="1"/>
  <c r="N95" i="1" s="1"/>
  <c r="M266" i="1"/>
  <c r="N266" i="1" s="1"/>
  <c r="K266" i="1"/>
  <c r="K256" i="1"/>
  <c r="M256" i="1"/>
  <c r="N256" i="1" s="1"/>
  <c r="M115" i="1"/>
  <c r="N115" i="1" s="1"/>
  <c r="K115" i="1"/>
  <c r="K208" i="1"/>
  <c r="M208" i="1"/>
  <c r="N208" i="1" s="1"/>
  <c r="M116" i="1"/>
  <c r="N116" i="1" s="1"/>
  <c r="K116" i="1"/>
  <c r="M202" i="1"/>
  <c r="N202" i="1" s="1"/>
  <c r="K202" i="1"/>
  <c r="M10" i="1"/>
  <c r="K10" i="1"/>
  <c r="J283" i="1"/>
  <c r="J282" i="1"/>
  <c r="J98" i="1"/>
  <c r="J290" i="1"/>
  <c r="J284" i="1"/>
  <c r="J277" i="1"/>
  <c r="J278" i="1"/>
  <c r="J216" i="1"/>
  <c r="J273" i="1"/>
  <c r="J13" i="1"/>
  <c r="J288" i="1"/>
  <c r="J285" i="1"/>
  <c r="J281" i="1"/>
  <c r="J280" i="1"/>
  <c r="J289" i="1"/>
  <c r="J291" i="1"/>
  <c r="J238" i="1"/>
  <c r="J287" i="1"/>
  <c r="N184" i="1"/>
  <c r="K216" i="1" l="1"/>
  <c r="M216" i="1"/>
  <c r="N216" i="1" s="1"/>
  <c r="M280" i="1"/>
  <c r="N280" i="1" s="1"/>
  <c r="K280" i="1"/>
  <c r="M282" i="1"/>
  <c r="N282" i="1" s="1"/>
  <c r="K282" i="1"/>
  <c r="K285" i="1"/>
  <c r="M285" i="1"/>
  <c r="N285" i="1" s="1"/>
  <c r="M283" i="1"/>
  <c r="N283" i="1" s="1"/>
  <c r="K283" i="1"/>
  <c r="M98" i="1"/>
  <c r="N98" i="1" s="1"/>
  <c r="K98" i="1"/>
  <c r="M288" i="1"/>
  <c r="N288" i="1" s="1"/>
  <c r="K288" i="1"/>
  <c r="K278" i="1"/>
  <c r="M278" i="1"/>
  <c r="N278" i="1" s="1"/>
  <c r="K287" i="1"/>
  <c r="M287" i="1"/>
  <c r="N287" i="1" s="1"/>
  <c r="M238" i="1"/>
  <c r="N238" i="1" s="1"/>
  <c r="K238" i="1"/>
  <c r="M13" i="1"/>
  <c r="N13" i="1" s="1"/>
  <c r="K13" i="1"/>
  <c r="K277" i="1"/>
  <c r="M277" i="1"/>
  <c r="N277" i="1" s="1"/>
  <c r="P15" i="1"/>
  <c r="E5" i="1" s="1"/>
  <c r="M281" i="1"/>
  <c r="N281" i="1" s="1"/>
  <c r="K281" i="1"/>
  <c r="M291" i="1"/>
  <c r="N291" i="1" s="1"/>
  <c r="K291" i="1"/>
  <c r="M273" i="1"/>
  <c r="N273" i="1" s="1"/>
  <c r="K273" i="1"/>
  <c r="M284" i="1"/>
  <c r="N284" i="1" s="1"/>
  <c r="K284" i="1"/>
  <c r="M289" i="1"/>
  <c r="N289" i="1" s="1"/>
  <c r="K289" i="1"/>
  <c r="M290" i="1"/>
  <c r="N290" i="1" s="1"/>
  <c r="K290" i="1"/>
  <c r="N10" i="1"/>
  <c r="P18" i="1" l="1"/>
  <c r="E6" i="1" s="1"/>
  <c r="P19" i="1"/>
  <c r="E7" i="1" s="1"/>
  <c r="P14" i="1"/>
  <c r="E4" i="1" s="1"/>
</calcChain>
</file>

<file path=xl/sharedStrings.xml><?xml version="1.0" encoding="utf-8"?>
<sst xmlns="http://schemas.openxmlformats.org/spreadsheetml/2006/main" count="797" uniqueCount="332">
  <si>
    <t>Chest of Drawers - Small</t>
  </si>
  <si>
    <t>10.00</t>
  </si>
  <si>
    <t>Childs Table &amp; Chairs</t>
  </si>
  <si>
    <t>8.00</t>
  </si>
  <si>
    <t>Childs Toy Large</t>
  </si>
  <si>
    <t>Christmas Tree</t>
  </si>
  <si>
    <t>6.00</t>
  </si>
  <si>
    <t>Coat Stand/Rack</t>
  </si>
  <si>
    <t>12.00</t>
  </si>
  <si>
    <t>Coffee Table</t>
  </si>
  <si>
    <t>15.00</t>
  </si>
  <si>
    <t>Computer</t>
  </si>
  <si>
    <t>4.00</t>
  </si>
  <si>
    <t>Computer Monitor</t>
  </si>
  <si>
    <t>2.00</t>
  </si>
  <si>
    <t>Cool Box</t>
  </si>
  <si>
    <t>5.00</t>
  </si>
  <si>
    <t>Cot</t>
  </si>
  <si>
    <t>Cot Dismantled</t>
  </si>
  <si>
    <t>Cot Folding</t>
  </si>
  <si>
    <t>Crate - Plastic</t>
  </si>
  <si>
    <t>Crate - Plastic Small</t>
  </si>
  <si>
    <t>Cupboard</t>
  </si>
  <si>
    <t>Cushions</t>
  </si>
  <si>
    <t>Dehumidifier</t>
  </si>
  <si>
    <t>Desk</t>
  </si>
  <si>
    <t>Desk Dismantled</t>
  </si>
  <si>
    <t>Desk Large</t>
  </si>
  <si>
    <t>25.00</t>
  </si>
  <si>
    <t>Desk Top Shelf</t>
  </si>
  <si>
    <t>Dishwasher</t>
  </si>
  <si>
    <t>Dismantled Shelving</t>
  </si>
  <si>
    <t>Dog Basket</t>
  </si>
  <si>
    <t>Dolls House</t>
  </si>
  <si>
    <t>Dresser</t>
  </si>
  <si>
    <t>Dressing Table</t>
  </si>
  <si>
    <t>Drinks Trolley</t>
  </si>
  <si>
    <t>Drum Kit</t>
  </si>
  <si>
    <t>14.00</t>
  </si>
  <si>
    <t>Dryer</t>
  </si>
  <si>
    <t>DVD Player</t>
  </si>
  <si>
    <t>1.00</t>
  </si>
  <si>
    <t>Easel</t>
  </si>
  <si>
    <t>3.00</t>
  </si>
  <si>
    <t>Exercise Bike</t>
  </si>
  <si>
    <t>18.00</t>
  </si>
  <si>
    <t>Exercise Equipment</t>
  </si>
  <si>
    <t>Fan</t>
  </si>
  <si>
    <t>Fan, Pedestal</t>
  </si>
  <si>
    <t>Filing Cabinet Large</t>
  </si>
  <si>
    <t>Filing Cabinet Medium</t>
  </si>
  <si>
    <t>Filing Cabinet Small</t>
  </si>
  <si>
    <t>Fishing Rods</t>
  </si>
  <si>
    <t>Folding Table</t>
  </si>
  <si>
    <t>Footstool</t>
  </si>
  <si>
    <t>Freezer - Upright</t>
  </si>
  <si>
    <t>Freezer Chest</t>
  </si>
  <si>
    <t>28.00</t>
  </si>
  <si>
    <t>Fridge Freezer</t>
  </si>
  <si>
    <t>30.00</t>
  </si>
  <si>
    <t>Games Console</t>
  </si>
  <si>
    <t>Garden Bench</t>
  </si>
  <si>
    <t>Garden Chair</t>
  </si>
  <si>
    <t>Garden Sofa</t>
  </si>
  <si>
    <t>35.00</t>
  </si>
  <si>
    <t>Garden Table</t>
  </si>
  <si>
    <t>20.00</t>
  </si>
  <si>
    <t>Garden Tools</t>
  </si>
  <si>
    <t>Glass Top Large</t>
  </si>
  <si>
    <t>Golf Clubs</t>
  </si>
  <si>
    <t>Grandfather Clock</t>
  </si>
  <si>
    <t>Guitar</t>
  </si>
  <si>
    <t>Gym Equipment</t>
  </si>
  <si>
    <t>Hall Stand</t>
  </si>
  <si>
    <t>Hall Table</t>
  </si>
  <si>
    <t>Hat Box</t>
  </si>
  <si>
    <t>Hat Stand</t>
  </si>
  <si>
    <t>Heater</t>
  </si>
  <si>
    <t>Heater Gas</t>
  </si>
  <si>
    <t>High Chair</t>
  </si>
  <si>
    <t>Hose</t>
  </si>
  <si>
    <t>Ironing Board</t>
  </si>
  <si>
    <t>Keyboard</t>
  </si>
  <si>
    <t>Keyboard Stand</t>
  </si>
  <si>
    <t>Kitchen Table</t>
  </si>
  <si>
    <t>Ladder, Large</t>
  </si>
  <si>
    <t>Ladder, Small</t>
  </si>
  <si>
    <t>Lamp Floor</t>
  </si>
  <si>
    <t>Lamp Table</t>
  </si>
  <si>
    <t>Lawn Mower</t>
  </si>
  <si>
    <t>Magazine Rack</t>
  </si>
  <si>
    <t>Mattress, Double</t>
  </si>
  <si>
    <t>Mattress, King</t>
  </si>
  <si>
    <t>Mattress, Queen</t>
  </si>
  <si>
    <t>Mattress, Single</t>
  </si>
  <si>
    <t>Microwave</t>
  </si>
  <si>
    <t>Mirror</t>
  </si>
  <si>
    <t>Mops &amp; Brooms</t>
  </si>
  <si>
    <t>Motor Bike</t>
  </si>
  <si>
    <t>55.00</t>
  </si>
  <si>
    <t>Nest of Tables</t>
  </si>
  <si>
    <t>Occasional Table</t>
  </si>
  <si>
    <t>Organ</t>
  </si>
  <si>
    <t>Ottoman</t>
  </si>
  <si>
    <t>Pedestal</t>
  </si>
  <si>
    <t>Phone Table</t>
  </si>
  <si>
    <t>Photocopier Large</t>
  </si>
  <si>
    <t>16.00</t>
  </si>
  <si>
    <t>Photocopier Medium</t>
  </si>
  <si>
    <t>Photocopier Small</t>
  </si>
  <si>
    <t>Piano</t>
  </si>
  <si>
    <t>40.00</t>
  </si>
  <si>
    <t>Piano Stool</t>
  </si>
  <si>
    <t>Piano, Baby Grand</t>
  </si>
  <si>
    <t>60.00</t>
  </si>
  <si>
    <t>Piano, Grand</t>
  </si>
  <si>
    <t>75.00</t>
  </si>
  <si>
    <t>Picture/Painting</t>
  </si>
  <si>
    <t>Plant Stand</t>
  </si>
  <si>
    <t>Plastic Bin</t>
  </si>
  <si>
    <t>Playpen</t>
  </si>
  <si>
    <t>Pool Equipment</t>
  </si>
  <si>
    <t>Pot Plants Large</t>
  </si>
  <si>
    <t>Pot Plants Small</t>
  </si>
  <si>
    <t>Pushchair</t>
  </si>
  <si>
    <t>Rack/Racking</t>
  </si>
  <si>
    <t>Rocking Chair</t>
  </si>
  <si>
    <t>Rocking Horse</t>
  </si>
  <si>
    <t>Rugs/Carpet</t>
  </si>
  <si>
    <t>Saddle</t>
  </si>
  <si>
    <t>Safe</t>
  </si>
  <si>
    <t>Scooter</t>
  </si>
  <si>
    <t>Screen</t>
  </si>
  <si>
    <t>Sewing Machine</t>
  </si>
  <si>
    <t>Sewing Table</t>
  </si>
  <si>
    <t>Shoe Rack</t>
  </si>
  <si>
    <t>Sideboard</t>
  </si>
  <si>
    <t>Ski's</t>
  </si>
  <si>
    <t>Slide</t>
  </si>
  <si>
    <t>Snow Board</t>
  </si>
  <si>
    <t>Sofa 2 Seater</t>
  </si>
  <si>
    <t>Sofa 3 Seater</t>
  </si>
  <si>
    <t>50.00</t>
  </si>
  <si>
    <t>Sofa 4 Seater</t>
  </si>
  <si>
    <t>Sofa Bed Large</t>
  </si>
  <si>
    <t>Sofa Bed Small</t>
  </si>
  <si>
    <t>Sofa Bed, Chair</t>
  </si>
  <si>
    <t>Speaker Large</t>
  </si>
  <si>
    <t>Speaker Small</t>
  </si>
  <si>
    <t>Sports Equipment</t>
  </si>
  <si>
    <t>Statue</t>
  </si>
  <si>
    <t>Step Ladder</t>
  </si>
  <si>
    <t>Stereo</t>
  </si>
  <si>
    <t>Stereo Cabinet</t>
  </si>
  <si>
    <t>Stool</t>
  </si>
  <si>
    <t>7.00</t>
  </si>
  <si>
    <t>Suitcase Large</t>
  </si>
  <si>
    <t>Surfboard</t>
  </si>
  <si>
    <t>Swing Set Dismantled</t>
  </si>
  <si>
    <t>Table</t>
  </si>
  <si>
    <t>Table, Dining</t>
  </si>
  <si>
    <t>Table, Kitchen</t>
  </si>
  <si>
    <t>Table, Small</t>
  </si>
  <si>
    <t>Telescope</t>
  </si>
  <si>
    <t>Television</t>
  </si>
  <si>
    <t>Tent</t>
  </si>
  <si>
    <t>Toolbox Chest</t>
  </si>
  <si>
    <t>Toolbox small</t>
  </si>
  <si>
    <t>Toy Box</t>
  </si>
  <si>
    <t>Toy Storage Unit &amp; Tubs</t>
  </si>
  <si>
    <t>Toys Ride On</t>
  </si>
  <si>
    <t>Trampoline Dismantled</t>
  </si>
  <si>
    <t>Trolley</t>
  </si>
  <si>
    <t>Trouser Press</t>
  </si>
  <si>
    <t>Trunk</t>
  </si>
  <si>
    <t>TV Stand</t>
  </si>
  <si>
    <t>TV Unit</t>
  </si>
  <si>
    <t>Umbrella</t>
  </si>
  <si>
    <t>Umbrella Stand</t>
  </si>
  <si>
    <t>Wall Shelf</t>
  </si>
  <si>
    <t>Wall Unit</t>
  </si>
  <si>
    <t>Wardrobe Large</t>
  </si>
  <si>
    <t>Wardrobe Small</t>
  </si>
  <si>
    <t>Washing Machine</t>
  </si>
  <si>
    <t>Water Cooler</t>
  </si>
  <si>
    <t>Wendy House</t>
  </si>
  <si>
    <t>Wheel Barrow</t>
  </si>
  <si>
    <t>Windsurfer</t>
  </si>
  <si>
    <t>Wine Rack</t>
  </si>
  <si>
    <t>Work Bench</t>
  </si>
  <si>
    <t>Air Conditioner</t>
  </si>
  <si>
    <t>Airer</t>
  </si>
  <si>
    <t>Baby Bath</t>
  </si>
  <si>
    <t>Back Pack</t>
  </si>
  <si>
    <t>Bag</t>
  </si>
  <si>
    <t>Bar Stool</t>
  </si>
  <si>
    <t>Basket Large</t>
  </si>
  <si>
    <t>Basket Small</t>
  </si>
  <si>
    <t>Bassinette</t>
  </si>
  <si>
    <t>BBQ Large</t>
  </si>
  <si>
    <t>BBQ Small</t>
  </si>
  <si>
    <t>Bed, Bunk</t>
  </si>
  <si>
    <t>Bed, Double</t>
  </si>
  <si>
    <t>70.00</t>
  </si>
  <si>
    <t>Bed, Folding</t>
  </si>
  <si>
    <t>Bed, Futon</t>
  </si>
  <si>
    <t>Bed, Head</t>
  </si>
  <si>
    <t>Bed, King</t>
  </si>
  <si>
    <t>80.00</t>
  </si>
  <si>
    <t>Bed, Queen</t>
  </si>
  <si>
    <t>Bed, Single</t>
  </si>
  <si>
    <t>Bed, Slats</t>
  </si>
  <si>
    <t>Bedside Table</t>
  </si>
  <si>
    <t>Bench</t>
  </si>
  <si>
    <t>Bicycle, Adult</t>
  </si>
  <si>
    <t>Bicycle, Childs</t>
  </si>
  <si>
    <t>Bin</t>
  </si>
  <si>
    <t>Books</t>
  </si>
  <si>
    <t>Brooms, etc.</t>
  </si>
  <si>
    <t>Buckets</t>
  </si>
  <si>
    <t>Bureau</t>
  </si>
  <si>
    <t>Butchers Block</t>
  </si>
  <si>
    <t>Cabinet China</t>
  </si>
  <si>
    <t>Cabinet Cocktail</t>
  </si>
  <si>
    <t>Cabinet Corner</t>
  </si>
  <si>
    <t>Cabinet Display</t>
  </si>
  <si>
    <t>Cabinet Small</t>
  </si>
  <si>
    <t>Camping Gear</t>
  </si>
  <si>
    <t>Candle Stand</t>
  </si>
  <si>
    <t>Car Seat</t>
  </si>
  <si>
    <t>CD Rack</t>
  </si>
  <si>
    <t>Chair</t>
  </si>
  <si>
    <t>Chair, Carver</t>
  </si>
  <si>
    <t>Chair, Folding</t>
  </si>
  <si>
    <t>Chair, Kitchen</t>
  </si>
  <si>
    <t>Chair, Office</t>
  </si>
  <si>
    <t>Chair, Rocker</t>
  </si>
  <si>
    <t>Chair, Swivel</t>
  </si>
  <si>
    <t>Chaise Lounge</t>
  </si>
  <si>
    <t>Change Table</t>
  </si>
  <si>
    <t>Chest</t>
  </si>
  <si>
    <t>Chest of Drawers</t>
  </si>
  <si>
    <t>Chest of Drawers - Large</t>
  </si>
  <si>
    <t>Chest of Drawers - Medium</t>
  </si>
  <si>
    <t>Chair, Directors</t>
  </si>
  <si>
    <t>Item</t>
  </si>
  <si>
    <t>Cuft</t>
  </si>
  <si>
    <t>Dismantle?</t>
  </si>
  <si>
    <t>Yes</t>
  </si>
  <si>
    <t>Quantity</t>
  </si>
  <si>
    <t>Net Cuft</t>
  </si>
  <si>
    <t>Volume Allowance Cuft</t>
  </si>
  <si>
    <t>Cuft/M3</t>
  </si>
  <si>
    <t>Dismantle Ratio</t>
  </si>
  <si>
    <t>Total Gross M3</t>
  </si>
  <si>
    <t>Gross Ratio</t>
  </si>
  <si>
    <t>Amendable Ratios</t>
  </si>
  <si>
    <t>Dismantlable</t>
  </si>
  <si>
    <t>x</t>
  </si>
  <si>
    <t xml:space="preserve">Hoover. </t>
  </si>
  <si>
    <t>would be cube as stripped down</t>
  </si>
  <si>
    <t>Normal scooter size</t>
  </si>
  <si>
    <t>Room</t>
  </si>
  <si>
    <t>Misc</t>
  </si>
  <si>
    <t>Lounge</t>
  </si>
  <si>
    <t>Bedroom</t>
  </si>
  <si>
    <t>Kitchen</t>
  </si>
  <si>
    <t>Garden</t>
  </si>
  <si>
    <t>Box</t>
  </si>
  <si>
    <t>Garage</t>
  </si>
  <si>
    <t>Hallway</t>
  </si>
  <si>
    <t>Music</t>
  </si>
  <si>
    <t>#</t>
  </si>
  <si>
    <t>Sports &amp; Activity</t>
  </si>
  <si>
    <t>Office</t>
  </si>
  <si>
    <t>Nursery</t>
  </si>
  <si>
    <t>Boxes</t>
  </si>
  <si>
    <t>Office/Home Office</t>
  </si>
  <si>
    <t>Total Gross Cuft3</t>
  </si>
  <si>
    <t>Other</t>
  </si>
  <si>
    <t>Extra / Freetype</t>
  </si>
  <si>
    <t>Net CM3</t>
  </si>
  <si>
    <t>Weight Lb</t>
  </si>
  <si>
    <t>Kg/Lb</t>
  </si>
  <si>
    <t>Weight Allowance Lb</t>
  </si>
  <si>
    <t>Weight Allowance Kg</t>
  </si>
  <si>
    <t>Lounge / Dining</t>
  </si>
  <si>
    <t>Study / Home Office</t>
  </si>
  <si>
    <t>Boxes / Cartons</t>
  </si>
  <si>
    <t>Weight Lb total</t>
  </si>
  <si>
    <t>Weight Kg/Lb total</t>
  </si>
  <si>
    <t>Name/Ref:</t>
  </si>
  <si>
    <t>Date:</t>
  </si>
  <si>
    <t>Inventory Volume &amp; Allowance Estimator</t>
  </si>
  <si>
    <t>Volume Allowance CM3</t>
  </si>
  <si>
    <t>Net Volume Cuft</t>
  </si>
  <si>
    <t>Notes - I have applied all volumes for beds as dismantled</t>
  </si>
  <si>
    <t>Wardrobe Flat packed</t>
  </si>
  <si>
    <t>Dismantled Table</t>
  </si>
  <si>
    <t>Dismantled Unit</t>
  </si>
  <si>
    <t>Vacuum Cleaner</t>
  </si>
  <si>
    <t xml:space="preserve">Table, Pool/Billiard </t>
  </si>
  <si>
    <t>Number of Items</t>
  </si>
  <si>
    <t>Volume Allowance in M3</t>
  </si>
  <si>
    <t>Volume Allowance in Cuft</t>
  </si>
  <si>
    <t>Weight Allowance in Lbs</t>
  </si>
  <si>
    <t>Weight Allowance in Kgs</t>
  </si>
  <si>
    <t>Owner Packed (PBO) Medium Size Box</t>
  </si>
  <si>
    <t>Owner Packed (PBO) Large Size Box</t>
  </si>
  <si>
    <t>Owner Packed (PBO) Small Size Box</t>
  </si>
  <si>
    <t>Carton:  Bike</t>
  </si>
  <si>
    <t>Carton:  CDs/DVDs</t>
  </si>
  <si>
    <t>Carton:  Books</t>
  </si>
  <si>
    <t>Carton:  Food/Misc</t>
  </si>
  <si>
    <t>Carton:  China/Glass</t>
  </si>
  <si>
    <t>Carton:  Kitchenware</t>
  </si>
  <si>
    <t>Carton:  Linen</t>
  </si>
  <si>
    <t>Carton:  Bedding</t>
  </si>
  <si>
    <t>Carton:  Toys</t>
  </si>
  <si>
    <t>Carton:  2cuft (small)</t>
  </si>
  <si>
    <t>Carton:  4cuft (medium)</t>
  </si>
  <si>
    <t>Carton:  6cuft (large)</t>
  </si>
  <si>
    <t>Carton: Picture</t>
  </si>
  <si>
    <t>Carton:  Wardrobe</t>
  </si>
  <si>
    <t>Layflat: Clothing and Linen</t>
  </si>
  <si>
    <t>Bean Bag:  Large</t>
  </si>
  <si>
    <t>Bean Bag:  Small</t>
  </si>
  <si>
    <t>Armchair: Large</t>
  </si>
  <si>
    <t>Armchair:  Medium</t>
  </si>
  <si>
    <t>Bookcase:  Medium</t>
  </si>
  <si>
    <t>Bookcase:  Large</t>
  </si>
  <si>
    <t>Bookcase:  Small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</si>
</sst>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color indexed="8"/>
      <name val="ARIAL"/>
      <charset val="1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2"/>
      <color rgb="FFC7408D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7408D"/>
        <bgColor indexed="64"/>
      </patternFill>
    </fill>
    <fill>
      <patternFill patternType="solid">
        <fgColor rgb="FF05AA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rgb="FF0AA7B7"/>
      </bottom>
      <diagonal/>
    </border>
    <border>
      <left/>
      <right/>
      <top/>
      <bottom style="medium">
        <color rgb="FF0AA7B7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</borders>
  <cellStyleXfs count="3">
    <xf numFmtId="0" fontId="0" fillId="0" borderId="0">
      <alignment vertical="top"/>
    </xf>
    <xf numFmtId="0" fontId="3" fillId="0" borderId="3" applyNumberFormat="0" applyFill="0" applyAlignment="0" applyProtection="0"/>
    <xf numFmtId="0" fontId="4" fillId="5" borderId="0" applyNumberFormat="0" applyBorder="0" applyAlignment="0" applyProtection="0"/>
  </cellStyleXfs>
  <cellXfs count="85">
    <xf numFmtId="0" fontId="0" fillId="0" borderId="0" xfId="0">
      <alignment vertical="top"/>
    </xf>
    <xf numFmtId="0" fontId="0" fillId="3" borderId="0" xfId="0" applyFill="1">
      <alignment vertical="top"/>
    </xf>
    <xf numFmtId="0" fontId="0" fillId="2" borderId="0" xfId="0" applyFill="1">
      <alignment vertical="top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top"/>
    </xf>
    <xf numFmtId="0" fontId="1" fillId="4" borderId="0" xfId="0" applyFont="1" applyFill="1" applyBorder="1" applyAlignment="1">
      <alignment horizontal="center" vertical="center"/>
    </xf>
    <xf numFmtId="2" fontId="0" fillId="0" borderId="0" xfId="0" applyNumberFormat="1">
      <alignment vertical="top"/>
    </xf>
    <xf numFmtId="2" fontId="0" fillId="0" borderId="0" xfId="0" applyNumberFormat="1" applyAlignment="1">
      <alignment horizontal="right" vertical="top"/>
    </xf>
    <xf numFmtId="0" fontId="8" fillId="0" borderId="0" xfId="0" applyFont="1" applyAlignment="1">
      <alignment horizontal="left" vertical="top"/>
    </xf>
    <xf numFmtId="0" fontId="7" fillId="0" borderId="0" xfId="0" applyFont="1">
      <alignment vertical="top"/>
    </xf>
    <xf numFmtId="1" fontId="10" fillId="10" borderId="0" xfId="2" applyNumberFormat="1" applyFont="1" applyFill="1" applyAlignment="1">
      <alignment horizontal="right" vertical="center"/>
    </xf>
    <xf numFmtId="2" fontId="10" fillId="10" borderId="0" xfId="2" applyNumberFormat="1" applyFont="1" applyFill="1" applyAlignment="1">
      <alignment horizontal="right" vertical="center"/>
    </xf>
    <xf numFmtId="0" fontId="0" fillId="0" borderId="0" xfId="0" applyBorder="1">
      <alignment vertical="top"/>
    </xf>
    <xf numFmtId="0" fontId="2" fillId="10" borderId="0" xfId="0" applyFont="1" applyFill="1" applyAlignment="1">
      <alignment horizontal="center" vertical="center"/>
    </xf>
    <xf numFmtId="0" fontId="0" fillId="10" borderId="0" xfId="0" applyFill="1">
      <alignment vertical="top"/>
    </xf>
    <xf numFmtId="2" fontId="6" fillId="10" borderId="0" xfId="0" applyNumberFormat="1" applyFont="1" applyFill="1" applyBorder="1" applyAlignment="1">
      <alignment horizontal="left" vertical="top"/>
    </xf>
    <xf numFmtId="0" fontId="13" fillId="0" borderId="5" xfId="1" applyFont="1" applyFill="1" applyBorder="1" applyAlignment="1">
      <alignment vertical="top"/>
    </xf>
    <xf numFmtId="0" fontId="13" fillId="0" borderId="5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1" applyFont="1" applyFill="1" applyBorder="1" applyAlignment="1">
      <alignment vertical="top"/>
    </xf>
    <xf numFmtId="0" fontId="13" fillId="0" borderId="0" xfId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right" vertical="top"/>
    </xf>
    <xf numFmtId="0" fontId="14" fillId="10" borderId="0" xfId="2" applyFont="1" applyFill="1" applyBorder="1" applyAlignment="1">
      <alignment horizontal="right" vertical="center" indent="1"/>
    </xf>
    <xf numFmtId="2" fontId="7" fillId="10" borderId="0" xfId="0" applyNumberFormat="1" applyFont="1" applyFill="1" applyBorder="1" applyAlignment="1">
      <alignment horizontal="right" vertical="top"/>
    </xf>
    <xf numFmtId="0" fontId="7" fillId="10" borderId="0" xfId="0" applyFont="1" applyFill="1" applyAlignment="1">
      <alignment horizontal="center" vertical="center"/>
    </xf>
    <xf numFmtId="0" fontId="7" fillId="10" borderId="0" xfId="0" applyFont="1" applyFill="1">
      <alignment vertical="top"/>
    </xf>
    <xf numFmtId="0" fontId="11" fillId="11" borderId="8" xfId="0" applyFont="1" applyFill="1" applyBorder="1" applyAlignment="1">
      <alignment horizontal="center" vertical="center"/>
    </xf>
    <xf numFmtId="0" fontId="11" fillId="11" borderId="8" xfId="0" applyFont="1" applyFill="1" applyBorder="1" applyAlignment="1">
      <alignment horizontal="left" vertical="center"/>
    </xf>
    <xf numFmtId="2" fontId="16" fillId="11" borderId="8" xfId="0" applyNumberFormat="1" applyFont="1" applyFill="1" applyBorder="1" applyAlignment="1">
      <alignment horizontal="left" vertical="center"/>
    </xf>
    <xf numFmtId="0" fontId="18" fillId="9" borderId="8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left" vertical="center"/>
    </xf>
    <xf numFmtId="0" fontId="18" fillId="6" borderId="8" xfId="0" applyFont="1" applyFill="1" applyBorder="1" applyAlignment="1">
      <alignment horizontal="left" vertical="center"/>
    </xf>
    <xf numFmtId="0" fontId="12" fillId="12" borderId="8" xfId="0" applyFont="1" applyFill="1" applyBorder="1">
      <alignment vertical="top"/>
    </xf>
    <xf numFmtId="0" fontId="5" fillId="6" borderId="8" xfId="0" applyFont="1" applyFill="1" applyBorder="1">
      <alignment vertical="top"/>
    </xf>
    <xf numFmtId="0" fontId="5" fillId="9" borderId="8" xfId="0" applyFont="1" applyFill="1" applyBorder="1">
      <alignment vertical="top"/>
    </xf>
    <xf numFmtId="2" fontId="12" fillId="12" borderId="8" xfId="0" applyNumberFormat="1" applyFont="1" applyFill="1" applyBorder="1" applyAlignment="1">
      <alignment horizontal="right" vertical="top"/>
    </xf>
    <xf numFmtId="0" fontId="12" fillId="12" borderId="8" xfId="0" applyNumberFormat="1" applyFont="1" applyFill="1" applyBorder="1">
      <alignment vertical="top"/>
    </xf>
    <xf numFmtId="2" fontId="12" fillId="12" borderId="8" xfId="0" applyNumberFormat="1" applyFont="1" applyFill="1" applyBorder="1">
      <alignment vertical="top"/>
    </xf>
    <xf numFmtId="2" fontId="12" fillId="12" borderId="9" xfId="0" applyNumberFormat="1" applyFont="1" applyFill="1" applyBorder="1">
      <alignment vertical="top"/>
    </xf>
    <xf numFmtId="0" fontId="12" fillId="11" borderId="8" xfId="0" applyFont="1" applyFill="1" applyBorder="1">
      <alignment vertical="top"/>
    </xf>
    <xf numFmtId="0" fontId="9" fillId="11" borderId="8" xfId="0" applyFont="1" applyFill="1" applyBorder="1">
      <alignment vertical="top"/>
    </xf>
    <xf numFmtId="2" fontId="12" fillId="11" borderId="8" xfId="0" applyNumberFormat="1" applyFont="1" applyFill="1" applyBorder="1" applyAlignment="1">
      <alignment horizontal="right" vertical="top"/>
    </xf>
    <xf numFmtId="0" fontId="12" fillId="11" borderId="8" xfId="0" applyNumberFormat="1" applyFont="1" applyFill="1" applyBorder="1">
      <alignment vertical="top"/>
    </xf>
    <xf numFmtId="2" fontId="12" fillId="11" borderId="8" xfId="0" applyNumberFormat="1" applyFont="1" applyFill="1" applyBorder="1">
      <alignment vertical="top"/>
    </xf>
    <xf numFmtId="2" fontId="12" fillId="11" borderId="9" xfId="0" applyNumberFormat="1" applyFont="1" applyFill="1" applyBorder="1">
      <alignment vertical="top"/>
    </xf>
    <xf numFmtId="0" fontId="9" fillId="12" borderId="8" xfId="0" applyFont="1" applyFill="1" applyBorder="1">
      <alignment vertical="top"/>
    </xf>
    <xf numFmtId="2" fontId="12" fillId="12" borderId="8" xfId="0" applyNumberFormat="1" applyFont="1" applyFill="1" applyBorder="1" applyAlignment="1">
      <alignment horizontal="center" vertical="center"/>
    </xf>
    <xf numFmtId="2" fontId="12" fillId="7" borderId="8" xfId="0" applyNumberFormat="1" applyFont="1" applyFill="1" applyBorder="1" applyAlignment="1">
      <alignment horizontal="right" vertical="top"/>
    </xf>
    <xf numFmtId="2" fontId="12" fillId="11" borderId="8" xfId="0" applyNumberFormat="1" applyFont="1" applyFill="1" applyBorder="1" applyAlignment="1">
      <alignment horizontal="center" vertical="center"/>
    </xf>
    <xf numFmtId="0" fontId="12" fillId="11" borderId="10" xfId="0" applyFont="1" applyFill="1" applyBorder="1">
      <alignment vertical="top"/>
    </xf>
    <xf numFmtId="2" fontId="12" fillId="7" borderId="10" xfId="0" applyNumberFormat="1" applyFont="1" applyFill="1" applyBorder="1" applyAlignment="1">
      <alignment horizontal="right" vertical="top"/>
    </xf>
    <xf numFmtId="2" fontId="12" fillId="11" borderId="10" xfId="0" applyNumberFormat="1" applyFont="1" applyFill="1" applyBorder="1" applyAlignment="1">
      <alignment horizontal="center" vertical="center"/>
    </xf>
    <xf numFmtId="0" fontId="12" fillId="11" borderId="10" xfId="0" applyNumberFormat="1" applyFont="1" applyFill="1" applyBorder="1">
      <alignment vertical="top"/>
    </xf>
    <xf numFmtId="2" fontId="12" fillId="11" borderId="10" xfId="0" applyNumberFormat="1" applyFont="1" applyFill="1" applyBorder="1">
      <alignment vertical="top"/>
    </xf>
    <xf numFmtId="2" fontId="12" fillId="11" borderId="7" xfId="0" applyNumberFormat="1" applyFont="1" applyFill="1" applyBorder="1">
      <alignment vertical="top"/>
    </xf>
    <xf numFmtId="0" fontId="12" fillId="11" borderId="8" xfId="0" applyFont="1" applyFill="1" applyBorder="1" applyProtection="1">
      <alignment vertical="top"/>
      <protection locked="0"/>
    </xf>
    <xf numFmtId="0" fontId="12" fillId="12" borderId="8" xfId="0" applyFont="1" applyFill="1" applyBorder="1" applyProtection="1">
      <alignment vertical="top"/>
      <protection locked="0"/>
    </xf>
    <xf numFmtId="0" fontId="12" fillId="11" borderId="10" xfId="0" applyFont="1" applyFill="1" applyBorder="1" applyProtection="1">
      <alignment vertical="top"/>
      <protection locked="0"/>
    </xf>
    <xf numFmtId="1" fontId="19" fillId="0" borderId="6" xfId="0" applyNumberFormat="1" applyFont="1" applyBorder="1" applyAlignment="1">
      <alignment horizontal="right" vertical="center"/>
    </xf>
    <xf numFmtId="164" fontId="19" fillId="0" borderId="6" xfId="0" applyNumberFormat="1" applyFont="1" applyBorder="1" applyAlignment="1">
      <alignment horizontal="right" vertical="center"/>
    </xf>
    <xf numFmtId="0" fontId="12" fillId="11" borderId="11" xfId="0" applyFont="1" applyFill="1" applyBorder="1" applyProtection="1">
      <alignment vertical="top"/>
      <protection locked="0"/>
    </xf>
    <xf numFmtId="0" fontId="12" fillId="11" borderId="11" xfId="0" applyNumberFormat="1" applyFont="1" applyFill="1" applyBorder="1">
      <alignment vertical="top"/>
    </xf>
    <xf numFmtId="2" fontId="12" fillId="11" borderId="11" xfId="0" applyNumberFormat="1" applyFont="1" applyFill="1" applyBorder="1">
      <alignment vertical="top"/>
    </xf>
    <xf numFmtId="2" fontId="12" fillId="11" borderId="12" xfId="0" applyNumberFormat="1" applyFont="1" applyFill="1" applyBorder="1">
      <alignment vertical="top"/>
    </xf>
    <xf numFmtId="0" fontId="5" fillId="9" borderId="10" xfId="0" applyFont="1" applyFill="1" applyBorder="1">
      <alignment vertical="top"/>
    </xf>
    <xf numFmtId="0" fontId="5" fillId="9" borderId="13" xfId="0" applyFont="1" applyFill="1" applyBorder="1">
      <alignment vertical="top"/>
    </xf>
    <xf numFmtId="0" fontId="20" fillId="8" borderId="6" xfId="2" applyFont="1" applyFill="1" applyBorder="1" applyAlignment="1">
      <alignment horizontal="right" vertical="center" indent="1"/>
    </xf>
    <xf numFmtId="0" fontId="9" fillId="13" borderId="8" xfId="0" applyFont="1" applyFill="1" applyBorder="1">
      <alignment vertical="top"/>
    </xf>
    <xf numFmtId="0" fontId="17" fillId="11" borderId="8" xfId="0" applyFont="1" applyFill="1" applyBorder="1" applyAlignment="1">
      <alignment horizontal="center" vertical="center" wrapText="1"/>
    </xf>
    <xf numFmtId="0" fontId="17" fillId="11" borderId="9" xfId="0" applyFont="1" applyFill="1" applyBorder="1" applyAlignment="1">
      <alignment horizontal="center" vertical="center" wrapText="1"/>
    </xf>
    <xf numFmtId="0" fontId="12" fillId="11" borderId="11" xfId="0" applyFont="1" applyFill="1" applyBorder="1">
      <alignment vertical="top"/>
    </xf>
    <xf numFmtId="0" fontId="5" fillId="9" borderId="14" xfId="0" applyFont="1" applyFill="1" applyBorder="1">
      <alignment vertical="top"/>
    </xf>
    <xf numFmtId="0" fontId="12" fillId="11" borderId="14" xfId="0" applyNumberFormat="1" applyFont="1" applyFill="1" applyBorder="1">
      <alignment vertical="top"/>
    </xf>
    <xf numFmtId="2" fontId="12" fillId="11" borderId="14" xfId="0" applyNumberFormat="1" applyFont="1" applyFill="1" applyBorder="1">
      <alignment vertical="top"/>
    </xf>
    <xf numFmtId="0" fontId="12" fillId="12" borderId="14" xfId="0" applyNumberFormat="1" applyFont="1" applyFill="1" applyBorder="1">
      <alignment vertical="top"/>
    </xf>
    <xf numFmtId="2" fontId="12" fillId="12" borderId="14" xfId="0" applyNumberFormat="1" applyFont="1" applyFill="1" applyBorder="1">
      <alignment vertical="top"/>
    </xf>
    <xf numFmtId="0" fontId="12" fillId="12" borderId="14" xfId="0" applyFont="1" applyFill="1" applyBorder="1">
      <alignment vertical="top"/>
    </xf>
    <xf numFmtId="0" fontId="12" fillId="11" borderId="14" xfId="0" applyFont="1" applyFill="1" applyBorder="1">
      <alignment vertical="top"/>
    </xf>
    <xf numFmtId="0" fontId="15" fillId="11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4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</cellXfs>
  <cellStyles count="3">
    <cellStyle name="Good" xfId="2" builtinId="26"/>
    <cellStyle name="Heading 1" xfId="1" builtinId="1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AB54A"/>
      <rgbColor rgb="00FFFFFF"/>
      <rgbColor rgb="00F2F2F2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05AABD"/>
      <color rgb="FFC7408D"/>
      <color rgb="FF0AA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154370</xdr:colOff>
      <xdr:row>0</xdr:row>
      <xdr:rowOff>0</xdr:rowOff>
    </xdr:from>
    <xdr:to>
      <xdr:col>16</xdr:col>
      <xdr:colOff>31404</xdr:colOff>
      <xdr:row>3</xdr:row>
      <xdr:rowOff>177165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1AAE81-875F-4F0A-B2EE-386FE8AF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93320" y="0"/>
          <a:ext cx="1439134" cy="805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A1:BM291"/>
  <sheetViews>
    <sheetView showGridLines="0" showZeros="0" tabSelected="1" topLeftCell="C1" zoomScaleNormal="100" workbookViewId="0">
      <pane ySplit="9" topLeftCell="A10" activePane="bottomLeft" state="frozen"/>
      <selection activeCell="C1" sqref="C1"/>
      <selection pane="bottomLeft" activeCell="C1" sqref="C1"/>
    </sheetView>
  </sheetViews>
  <sheetFormatPr defaultColWidth="6.85546875" defaultRowHeight="12.75" customHeight="1" outlineLevelRow="1" x14ac:dyDescent="0.2"/>
  <cols>
    <col min="1" max="1" width="0" style="3" hidden="1" customWidth="1"/>
    <col min="2" max="2" width="23.7109375" hidden="1" customWidth="1"/>
    <col min="3" max="3" width="45" style="3" customWidth="1"/>
    <col min="4" max="4" width="8.42578125" style="8" hidden="1" customWidth="1"/>
    <col min="5" max="5" width="10.7109375" style="5" customWidth="1"/>
    <col min="6" max="7" width="10" style="3" hidden="1" customWidth="1"/>
    <col min="8" max="8" width="12" style="3" hidden="1" customWidth="1"/>
    <col min="9" max="14" width="11.7109375" style="3" customWidth="1"/>
    <col min="15" max="15" width="29.7109375" style="4" hidden="1" customWidth="1"/>
    <col min="16" max="16" width="1.140625" hidden="1" customWidth="1"/>
    <col min="17" max="17" width="19.7109375" customWidth="1"/>
    <col min="18" max="18" width="8.85546875" customWidth="1"/>
  </cols>
  <sheetData>
    <row r="1" spans="1:65" ht="20.25" thickBot="1" x14ac:dyDescent="0.25">
      <c r="C1" s="17" t="s">
        <v>293</v>
      </c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</row>
    <row r="2" spans="1:65" ht="13.5" customHeight="1" x14ac:dyDescent="0.2">
      <c r="C2" s="20"/>
      <c r="D2" s="21"/>
      <c r="E2" s="9"/>
      <c r="F2" s="19"/>
      <c r="G2" s="19"/>
      <c r="H2" s="19"/>
      <c r="I2" s="19"/>
      <c r="J2" s="19"/>
      <c r="K2" s="19"/>
      <c r="L2" s="19"/>
      <c r="M2" s="19"/>
      <c r="N2" s="19"/>
      <c r="Q2" s="11"/>
    </row>
    <row r="3" spans="1:65" ht="15.75" x14ac:dyDescent="0.2">
      <c r="C3" s="67" t="s">
        <v>302</v>
      </c>
      <c r="D3" s="22"/>
      <c r="E3" s="59">
        <f>SUM('Volume Calculator'!$E$10:$E$291)</f>
        <v>0</v>
      </c>
      <c r="F3" s="19"/>
      <c r="G3" s="19"/>
      <c r="H3" s="19"/>
      <c r="I3" s="19"/>
      <c r="J3" s="19"/>
      <c r="K3" s="19"/>
      <c r="L3" s="19"/>
      <c r="M3" s="19"/>
      <c r="N3" s="19"/>
      <c r="Q3" s="12"/>
    </row>
    <row r="4" spans="1:65" ht="15.75" x14ac:dyDescent="0.2">
      <c r="C4" s="67" t="s">
        <v>303</v>
      </c>
      <c r="D4" s="22"/>
      <c r="E4" s="60">
        <f>P14</f>
        <v>0</v>
      </c>
      <c r="F4" s="19"/>
      <c r="G4" s="19"/>
      <c r="H4" s="19"/>
      <c r="I4" s="19"/>
      <c r="J4" s="19"/>
      <c r="K4" s="19"/>
      <c r="L4" s="19"/>
      <c r="M4" s="19"/>
      <c r="N4" s="19"/>
      <c r="Q4" s="12"/>
    </row>
    <row r="5" spans="1:65" ht="15.75" x14ac:dyDescent="0.2">
      <c r="C5" s="67" t="s">
        <v>304</v>
      </c>
      <c r="D5" s="22"/>
      <c r="E5" s="59">
        <f>P15</f>
        <v>0</v>
      </c>
      <c r="F5" s="19"/>
      <c r="G5" s="19"/>
      <c r="H5" s="19"/>
      <c r="I5" s="19"/>
      <c r="J5" s="19"/>
      <c r="K5" s="19"/>
      <c r="L5" s="10"/>
      <c r="M5" s="10"/>
      <c r="N5" s="10"/>
      <c r="O5"/>
      <c r="Q5" s="12"/>
    </row>
    <row r="6" spans="1:65" ht="15.75" x14ac:dyDescent="0.2">
      <c r="C6" s="67" t="s">
        <v>305</v>
      </c>
      <c r="D6" s="22"/>
      <c r="E6" s="59">
        <f>P18</f>
        <v>0</v>
      </c>
      <c r="F6" s="19"/>
      <c r="G6" s="19"/>
      <c r="H6" s="19"/>
      <c r="I6" s="80" t="s">
        <v>291</v>
      </c>
      <c r="J6" s="80"/>
      <c r="K6" s="84"/>
      <c r="L6" s="84"/>
      <c r="M6" s="84"/>
      <c r="N6" s="84"/>
      <c r="O6"/>
      <c r="Q6" s="12"/>
    </row>
    <row r="7" spans="1:65" ht="15.75" x14ac:dyDescent="0.2">
      <c r="C7" s="67" t="s">
        <v>306</v>
      </c>
      <c r="D7" s="22"/>
      <c r="E7" s="59">
        <f>P19</f>
        <v>0</v>
      </c>
      <c r="F7" s="19"/>
      <c r="G7" s="19"/>
      <c r="H7" s="19"/>
      <c r="I7" s="80" t="s">
        <v>292</v>
      </c>
      <c r="J7" s="80"/>
      <c r="K7" s="83"/>
      <c r="L7" s="83"/>
      <c r="M7" s="83"/>
      <c r="N7" s="83"/>
      <c r="O7"/>
    </row>
    <row r="8" spans="1:65" s="15" customFormat="1" ht="7.5" customHeight="1" x14ac:dyDescent="0.2">
      <c r="A8" s="14"/>
      <c r="C8" s="23"/>
      <c r="D8" s="24"/>
      <c r="E8" s="16"/>
      <c r="F8" s="25"/>
      <c r="G8" s="25"/>
      <c r="H8" s="25"/>
      <c r="I8" s="25"/>
      <c r="J8" s="25"/>
      <c r="K8" s="25"/>
      <c r="L8" s="26"/>
      <c r="M8" s="26"/>
      <c r="N8" s="26"/>
    </row>
    <row r="9" spans="1:65" ht="33.75" x14ac:dyDescent="0.2">
      <c r="A9" s="27" t="s">
        <v>272</v>
      </c>
      <c r="B9" s="28" t="s">
        <v>262</v>
      </c>
      <c r="C9" s="79" t="s">
        <v>245</v>
      </c>
      <c r="D9" s="29" t="s">
        <v>246</v>
      </c>
      <c r="E9" s="30" t="s">
        <v>249</v>
      </c>
      <c r="F9" s="31" t="s">
        <v>250</v>
      </c>
      <c r="G9" s="31" t="s">
        <v>281</v>
      </c>
      <c r="H9" s="32" t="s">
        <v>247</v>
      </c>
      <c r="I9" s="69" t="s">
        <v>295</v>
      </c>
      <c r="J9" s="69" t="s">
        <v>251</v>
      </c>
      <c r="K9" s="69" t="s">
        <v>294</v>
      </c>
      <c r="L9" s="69" t="s">
        <v>257</v>
      </c>
      <c r="M9" s="69" t="s">
        <v>284</v>
      </c>
      <c r="N9" s="70" t="s">
        <v>285</v>
      </c>
      <c r="O9" s="81" t="s">
        <v>256</v>
      </c>
      <c r="P9" s="82"/>
    </row>
    <row r="10" spans="1:65" ht="15.75" collapsed="1" x14ac:dyDescent="0.2">
      <c r="A10" s="33"/>
      <c r="B10" s="34" t="s">
        <v>265</v>
      </c>
      <c r="C10" s="35" t="s">
        <v>265</v>
      </c>
      <c r="D10" s="36"/>
      <c r="E10" s="65"/>
      <c r="F10" s="66">
        <f t="shared" ref="F10:F87" si="0">D10*E10</f>
        <v>0</v>
      </c>
      <c r="G10" s="66">
        <f>'Volume Calculator'!$F10/$P$12</f>
        <v>0</v>
      </c>
      <c r="H10" s="66"/>
      <c r="I10" s="72">
        <f>IF(H10="Yes",F10*P$10,F10)</f>
        <v>0</v>
      </c>
      <c r="J10" s="72">
        <f>I10*P$13</f>
        <v>0</v>
      </c>
      <c r="K10" s="72">
        <f>J10/P$12</f>
        <v>0</v>
      </c>
      <c r="L10" s="72"/>
      <c r="M10" s="72">
        <f>'Volume Calculator'!$J10*$P$16</f>
        <v>0</v>
      </c>
      <c r="N10" s="72">
        <f>'Volume Calculator'!$M10*$P$17</f>
        <v>0</v>
      </c>
      <c r="O10" s="6"/>
      <c r="P10" s="6"/>
      <c r="S10" s="13"/>
    </row>
    <row r="11" spans="1:65" s="1" customFormat="1" hidden="1" outlineLevel="1" x14ac:dyDescent="0.2">
      <c r="A11" s="40">
        <v>11</v>
      </c>
      <c r="B11" s="40" t="s">
        <v>265</v>
      </c>
      <c r="C11" s="41" t="s">
        <v>198</v>
      </c>
      <c r="D11" s="42" t="s">
        <v>16</v>
      </c>
      <c r="E11" s="61"/>
      <c r="F11" s="62">
        <f t="shared" si="0"/>
        <v>0</v>
      </c>
      <c r="G11" s="63">
        <f>'Volume Calculator'!$F11/$P$12</f>
        <v>0</v>
      </c>
      <c r="H11" s="62"/>
      <c r="I11" s="73">
        <f t="shared" ref="I11:I38" si="1">IF(H11="Yes",F11*P$11,F11)</f>
        <v>0</v>
      </c>
      <c r="J11" s="73">
        <f t="shared" ref="J11:J74" si="2">I11*P$13</f>
        <v>0</v>
      </c>
      <c r="K11" s="74">
        <f t="shared" ref="K11:K74" si="3">J11/P$12</f>
        <v>0</v>
      </c>
      <c r="L11" s="73"/>
      <c r="M11" s="74">
        <f>'Volume Calculator'!$J11*$P$16</f>
        <v>0</v>
      </c>
      <c r="N11" s="74">
        <f>'Volume Calculator'!$M11*$P$17</f>
        <v>0</v>
      </c>
      <c r="O11" t="s">
        <v>253</v>
      </c>
      <c r="P11">
        <v>0.3</v>
      </c>
      <c r="Q11"/>
      <c r="R11"/>
      <c r="S11" s="13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s="2" customFormat="1" hidden="1" outlineLevel="1" x14ac:dyDescent="0.2">
      <c r="A12" s="33">
        <v>16</v>
      </c>
      <c r="B12" s="33" t="s">
        <v>265</v>
      </c>
      <c r="C12" s="46" t="s">
        <v>201</v>
      </c>
      <c r="D12" s="36" t="s">
        <v>111</v>
      </c>
      <c r="E12" s="57"/>
      <c r="F12" s="37">
        <f t="shared" si="0"/>
        <v>0</v>
      </c>
      <c r="G12" s="38">
        <f>'Volume Calculator'!$F12/$P$12</f>
        <v>0</v>
      </c>
      <c r="H12" s="37"/>
      <c r="I12" s="75">
        <f t="shared" si="1"/>
        <v>0</v>
      </c>
      <c r="J12" s="75">
        <f t="shared" si="2"/>
        <v>0</v>
      </c>
      <c r="K12" s="76">
        <f t="shared" si="3"/>
        <v>0</v>
      </c>
      <c r="L12" s="75"/>
      <c r="M12" s="76">
        <f>'Volume Calculator'!$J12*$P$16</f>
        <v>0</v>
      </c>
      <c r="N12" s="76">
        <f>'Volume Calculator'!$M12*$P$17</f>
        <v>0</v>
      </c>
      <c r="O12" t="s">
        <v>252</v>
      </c>
      <c r="P12">
        <v>35.31</v>
      </c>
      <c r="Q12"/>
      <c r="R12"/>
      <c r="S12" s="1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s="1" customFormat="1" hidden="1" outlineLevel="1" x14ac:dyDescent="0.2">
      <c r="A13" s="40">
        <v>17</v>
      </c>
      <c r="B13" s="40" t="s">
        <v>265</v>
      </c>
      <c r="C13" s="41" t="s">
        <v>202</v>
      </c>
      <c r="D13" s="42">
        <v>60</v>
      </c>
      <c r="E13" s="56"/>
      <c r="F13" s="43">
        <f t="shared" si="0"/>
        <v>0</v>
      </c>
      <c r="G13" s="44">
        <f>'Volume Calculator'!$F13/$P$12</f>
        <v>0</v>
      </c>
      <c r="H13" s="43"/>
      <c r="I13" s="73">
        <f t="shared" si="1"/>
        <v>0</v>
      </c>
      <c r="J13" s="73">
        <f t="shared" si="2"/>
        <v>0</v>
      </c>
      <c r="K13" s="74">
        <f t="shared" si="3"/>
        <v>0</v>
      </c>
      <c r="L13" s="73"/>
      <c r="M13" s="74">
        <f>'Volume Calculator'!$J13*$P$16</f>
        <v>0</v>
      </c>
      <c r="N13" s="74">
        <f>'Volume Calculator'!$M13*$P$17</f>
        <v>0</v>
      </c>
      <c r="O13" t="s">
        <v>255</v>
      </c>
      <c r="P13">
        <v>1.1000000000000001</v>
      </c>
      <c r="Q13"/>
      <c r="R13"/>
      <c r="S13" s="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s="2" customFormat="1" hidden="1" outlineLevel="1" x14ac:dyDescent="0.2">
      <c r="A14" s="33">
        <v>18</v>
      </c>
      <c r="B14" s="33" t="s">
        <v>265</v>
      </c>
      <c r="C14" s="46" t="s">
        <v>204</v>
      </c>
      <c r="D14" s="36" t="s">
        <v>1</v>
      </c>
      <c r="E14" s="57"/>
      <c r="F14" s="37">
        <f t="shared" si="0"/>
        <v>0</v>
      </c>
      <c r="G14" s="38">
        <f>'Volume Calculator'!$F14/$P$12</f>
        <v>0</v>
      </c>
      <c r="H14" s="37"/>
      <c r="I14" s="75">
        <f t="shared" si="1"/>
        <v>0</v>
      </c>
      <c r="J14" s="75">
        <f t="shared" si="2"/>
        <v>0</v>
      </c>
      <c r="K14" s="76">
        <f t="shared" si="3"/>
        <v>0</v>
      </c>
      <c r="L14" s="75"/>
      <c r="M14" s="76">
        <f>'Volume Calculator'!$J14*$P$16</f>
        <v>0</v>
      </c>
      <c r="N14" s="76">
        <f>'Volume Calculator'!$M14*$P$17</f>
        <v>0</v>
      </c>
      <c r="O14" t="s">
        <v>254</v>
      </c>
      <c r="P14" s="7">
        <f>SUM(K10:K291)</f>
        <v>0</v>
      </c>
      <c r="Q14"/>
      <c r="R14"/>
      <c r="S14" s="13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s="1" customFormat="1" hidden="1" outlineLevel="1" x14ac:dyDescent="0.2">
      <c r="A15" s="40">
        <v>19</v>
      </c>
      <c r="B15" s="40" t="s">
        <v>265</v>
      </c>
      <c r="C15" s="41" t="s">
        <v>205</v>
      </c>
      <c r="D15" s="42" t="s">
        <v>28</v>
      </c>
      <c r="E15" s="56"/>
      <c r="F15" s="43">
        <f t="shared" si="0"/>
        <v>0</v>
      </c>
      <c r="G15" s="44">
        <f>'Volume Calculator'!$F15/$P$12</f>
        <v>0</v>
      </c>
      <c r="H15" s="43"/>
      <c r="I15" s="73">
        <f t="shared" si="1"/>
        <v>0</v>
      </c>
      <c r="J15" s="73">
        <f t="shared" si="2"/>
        <v>0</v>
      </c>
      <c r="K15" s="74">
        <f t="shared" si="3"/>
        <v>0</v>
      </c>
      <c r="L15" s="73"/>
      <c r="M15" s="74">
        <f>'Volume Calculator'!$J15*$P$16</f>
        <v>0</v>
      </c>
      <c r="N15" s="74">
        <f>'Volume Calculator'!$M15*$P$17</f>
        <v>0</v>
      </c>
      <c r="O15" t="s">
        <v>278</v>
      </c>
      <c r="P15">
        <f>SUM(J11:J291)</f>
        <v>0</v>
      </c>
      <c r="Q15"/>
      <c r="R15"/>
      <c r="S15" s="13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s="2" customFormat="1" hidden="1" outlineLevel="1" x14ac:dyDescent="0.2">
      <c r="A16" s="33">
        <v>20</v>
      </c>
      <c r="B16" s="33" t="s">
        <v>265</v>
      </c>
      <c r="C16" s="46" t="s">
        <v>206</v>
      </c>
      <c r="D16" s="36">
        <v>10</v>
      </c>
      <c r="E16" s="57"/>
      <c r="F16" s="37">
        <f t="shared" si="0"/>
        <v>0</v>
      </c>
      <c r="G16" s="38">
        <f>'Volume Calculator'!$F16/$P$12</f>
        <v>0</v>
      </c>
      <c r="H16" s="37"/>
      <c r="I16" s="75">
        <f t="shared" si="1"/>
        <v>0</v>
      </c>
      <c r="J16" s="75">
        <f t="shared" si="2"/>
        <v>0</v>
      </c>
      <c r="K16" s="76">
        <f t="shared" si="3"/>
        <v>0</v>
      </c>
      <c r="L16" s="75"/>
      <c r="M16" s="76">
        <f>'Volume Calculator'!$J16*$P$16</f>
        <v>0</v>
      </c>
      <c r="N16" s="76">
        <f>'Volume Calculator'!$M16*$P$17</f>
        <v>0</v>
      </c>
      <c r="O16" t="s">
        <v>282</v>
      </c>
      <c r="P16">
        <v>7</v>
      </c>
      <c r="Q16"/>
      <c r="R16"/>
      <c r="S16" s="13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s="1" customFormat="1" hidden="1" outlineLevel="1" x14ac:dyDescent="0.2">
      <c r="A17" s="40">
        <v>21</v>
      </c>
      <c r="B17" s="40" t="s">
        <v>265</v>
      </c>
      <c r="C17" s="41" t="s">
        <v>207</v>
      </c>
      <c r="D17" s="42" t="s">
        <v>208</v>
      </c>
      <c r="E17" s="56"/>
      <c r="F17" s="43">
        <f t="shared" si="0"/>
        <v>0</v>
      </c>
      <c r="G17" s="44">
        <f>'Volume Calculator'!$F17/$P$12</f>
        <v>0</v>
      </c>
      <c r="H17" s="43"/>
      <c r="I17" s="73">
        <f t="shared" si="1"/>
        <v>0</v>
      </c>
      <c r="J17" s="73">
        <f t="shared" si="2"/>
        <v>0</v>
      </c>
      <c r="K17" s="74">
        <f t="shared" si="3"/>
        <v>0</v>
      </c>
      <c r="L17" s="73"/>
      <c r="M17" s="74">
        <f>'Volume Calculator'!$J17*$P$16</f>
        <v>0</v>
      </c>
      <c r="N17" s="74">
        <f>'Volume Calculator'!$M17*$P$17</f>
        <v>0</v>
      </c>
      <c r="O17" t="s">
        <v>283</v>
      </c>
      <c r="P17">
        <v>0.453592</v>
      </c>
      <c r="Q17"/>
      <c r="R17"/>
      <c r="S17" s="13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s="2" customFormat="1" hidden="1" outlineLevel="1" x14ac:dyDescent="0.2">
      <c r="A18" s="33">
        <v>22</v>
      </c>
      <c r="B18" s="33" t="s">
        <v>265</v>
      </c>
      <c r="C18" s="46" t="s">
        <v>209</v>
      </c>
      <c r="D18" s="36" t="s">
        <v>203</v>
      </c>
      <c r="E18" s="57"/>
      <c r="F18" s="37">
        <f t="shared" si="0"/>
        <v>0</v>
      </c>
      <c r="G18" s="38">
        <f>'Volume Calculator'!$F18/$P$12</f>
        <v>0</v>
      </c>
      <c r="H18" s="37"/>
      <c r="I18" s="75">
        <f t="shared" si="1"/>
        <v>0</v>
      </c>
      <c r="J18" s="75">
        <f t="shared" si="2"/>
        <v>0</v>
      </c>
      <c r="K18" s="76">
        <f t="shared" si="3"/>
        <v>0</v>
      </c>
      <c r="L18" s="75"/>
      <c r="M18" s="76">
        <f>'Volume Calculator'!$J18*$P$16</f>
        <v>0</v>
      </c>
      <c r="N18" s="76">
        <f>'Volume Calculator'!$M18*$P$17</f>
        <v>0</v>
      </c>
      <c r="O18" s="10" t="s">
        <v>289</v>
      </c>
      <c r="P18" s="7">
        <f>SUM(M10:M291)</f>
        <v>0</v>
      </c>
      <c r="Q18"/>
      <c r="R18"/>
      <c r="S18" s="13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s="1" customFormat="1" hidden="1" outlineLevel="1" x14ac:dyDescent="0.2">
      <c r="A19" s="40">
        <v>23</v>
      </c>
      <c r="B19" s="40" t="s">
        <v>265</v>
      </c>
      <c r="C19" s="41" t="s">
        <v>210</v>
      </c>
      <c r="D19" s="42" t="s">
        <v>59</v>
      </c>
      <c r="E19" s="56"/>
      <c r="F19" s="43">
        <f t="shared" si="0"/>
        <v>0</v>
      </c>
      <c r="G19" s="44">
        <f>'Volume Calculator'!$F19/$P$12</f>
        <v>0</v>
      </c>
      <c r="H19" s="43"/>
      <c r="I19" s="73">
        <f t="shared" si="1"/>
        <v>0</v>
      </c>
      <c r="J19" s="73">
        <f t="shared" si="2"/>
        <v>0</v>
      </c>
      <c r="K19" s="74">
        <f t="shared" si="3"/>
        <v>0</v>
      </c>
      <c r="L19" s="73"/>
      <c r="M19" s="74">
        <f>'Volume Calculator'!$J19*$P$16</f>
        <v>0</v>
      </c>
      <c r="N19" s="74">
        <f>'Volume Calculator'!$M19*$P$17</f>
        <v>0</v>
      </c>
      <c r="O19" s="10" t="s">
        <v>290</v>
      </c>
      <c r="P19" s="7">
        <f>SUM(N11:N292)</f>
        <v>0</v>
      </c>
      <c r="Q19"/>
      <c r="R19"/>
      <c r="S19" s="13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s="2" customFormat="1" hidden="1" outlineLevel="1" x14ac:dyDescent="0.2">
      <c r="A20" s="33">
        <v>24</v>
      </c>
      <c r="B20" s="33" t="s">
        <v>265</v>
      </c>
      <c r="C20" s="46" t="s">
        <v>211</v>
      </c>
      <c r="D20" s="36" t="s">
        <v>43</v>
      </c>
      <c r="E20" s="57"/>
      <c r="F20" s="37">
        <f t="shared" si="0"/>
        <v>0</v>
      </c>
      <c r="G20" s="38">
        <f>'Volume Calculator'!$F20/$P$12</f>
        <v>0</v>
      </c>
      <c r="H20" s="37"/>
      <c r="I20" s="75">
        <f t="shared" si="1"/>
        <v>0</v>
      </c>
      <c r="J20" s="75">
        <f t="shared" si="2"/>
        <v>0</v>
      </c>
      <c r="K20" s="76">
        <f t="shared" si="3"/>
        <v>0</v>
      </c>
      <c r="L20" s="75"/>
      <c r="M20" s="76">
        <f>'Volume Calculator'!$J20*$P$16</f>
        <v>0</v>
      </c>
      <c r="N20" s="76">
        <f>'Volume Calculator'!$M20*$P$17</f>
        <v>0</v>
      </c>
      <c r="O20"/>
      <c r="P20"/>
      <c r="Q20"/>
      <c r="R20"/>
      <c r="S20" s="13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s="1" customFormat="1" hidden="1" outlineLevel="1" x14ac:dyDescent="0.2">
      <c r="A21" s="40">
        <v>25</v>
      </c>
      <c r="B21" s="40" t="s">
        <v>265</v>
      </c>
      <c r="C21" s="41" t="s">
        <v>212</v>
      </c>
      <c r="D21" s="42">
        <v>5</v>
      </c>
      <c r="E21" s="56"/>
      <c r="F21" s="43">
        <f t="shared" si="0"/>
        <v>0</v>
      </c>
      <c r="G21" s="44">
        <f>'Volume Calculator'!$F21/$P$12</f>
        <v>0</v>
      </c>
      <c r="H21" s="43"/>
      <c r="I21" s="73">
        <f t="shared" si="1"/>
        <v>0</v>
      </c>
      <c r="J21" s="73">
        <f t="shared" si="2"/>
        <v>0</v>
      </c>
      <c r="K21" s="74">
        <f t="shared" si="3"/>
        <v>0</v>
      </c>
      <c r="L21" s="73"/>
      <c r="M21" s="74">
        <f>'Volume Calculator'!$J21*$P$16</f>
        <v>0</v>
      </c>
      <c r="N21" s="74">
        <f>'Volume Calculator'!$M21*$P$17</f>
        <v>0</v>
      </c>
      <c r="O21"/>
      <c r="P21"/>
      <c r="Q21"/>
      <c r="R21"/>
      <c r="S21" s="13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s="2" customFormat="1" hidden="1" outlineLevel="1" x14ac:dyDescent="0.2">
      <c r="A22" s="33">
        <v>61</v>
      </c>
      <c r="B22" s="33" t="s">
        <v>265</v>
      </c>
      <c r="C22" s="46" t="s">
        <v>240</v>
      </c>
      <c r="D22" s="36" t="s">
        <v>3</v>
      </c>
      <c r="E22" s="57"/>
      <c r="F22" s="37">
        <f t="shared" si="0"/>
        <v>0</v>
      </c>
      <c r="G22" s="38">
        <f>'Volume Calculator'!$F22/$P$12</f>
        <v>0</v>
      </c>
      <c r="H22" s="37"/>
      <c r="I22" s="75">
        <f t="shared" si="1"/>
        <v>0</v>
      </c>
      <c r="J22" s="75">
        <f t="shared" si="2"/>
        <v>0</v>
      </c>
      <c r="K22" s="76">
        <f t="shared" si="3"/>
        <v>0</v>
      </c>
      <c r="L22" s="75"/>
      <c r="M22" s="76">
        <f>'Volume Calculator'!$J22*$P$16</f>
        <v>0</v>
      </c>
      <c r="N22" s="76">
        <f>'Volume Calculator'!$M22*$P$17</f>
        <v>0</v>
      </c>
      <c r="O22"/>
      <c r="P22"/>
      <c r="Q22"/>
      <c r="R22"/>
      <c r="S22" s="13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s="1" customFormat="1" hidden="1" outlineLevel="1" x14ac:dyDescent="0.2">
      <c r="A23" s="40">
        <v>62</v>
      </c>
      <c r="B23" s="40" t="s">
        <v>265</v>
      </c>
      <c r="C23" s="41" t="s">
        <v>241</v>
      </c>
      <c r="D23" s="42" t="s">
        <v>66</v>
      </c>
      <c r="E23" s="56"/>
      <c r="F23" s="43">
        <f t="shared" si="0"/>
        <v>0</v>
      </c>
      <c r="G23" s="44">
        <f>'Volume Calculator'!$F23/$P$12</f>
        <v>0</v>
      </c>
      <c r="H23" s="43"/>
      <c r="I23" s="73">
        <f t="shared" si="1"/>
        <v>0</v>
      </c>
      <c r="J23" s="73">
        <f t="shared" si="2"/>
        <v>0</v>
      </c>
      <c r="K23" s="74">
        <f t="shared" si="3"/>
        <v>0</v>
      </c>
      <c r="L23" s="73"/>
      <c r="M23" s="74">
        <f>'Volume Calculator'!$J23*$P$16</f>
        <v>0</v>
      </c>
      <c r="N23" s="74">
        <f>'Volume Calculator'!$M23*$P$17</f>
        <v>0</v>
      </c>
      <c r="O23"/>
      <c r="P23"/>
      <c r="Q23"/>
      <c r="R23"/>
      <c r="S23" s="1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s="2" customFormat="1" hidden="1" outlineLevel="1" x14ac:dyDescent="0.2">
      <c r="A24" s="33">
        <v>63</v>
      </c>
      <c r="B24" s="33" t="s">
        <v>265</v>
      </c>
      <c r="C24" s="46" t="s">
        <v>242</v>
      </c>
      <c r="D24" s="36" t="s">
        <v>28</v>
      </c>
      <c r="E24" s="57"/>
      <c r="F24" s="37">
        <f t="shared" si="0"/>
        <v>0</v>
      </c>
      <c r="G24" s="38">
        <f>'Volume Calculator'!$F24/$P$12</f>
        <v>0</v>
      </c>
      <c r="H24" s="37"/>
      <c r="I24" s="75">
        <f t="shared" si="1"/>
        <v>0</v>
      </c>
      <c r="J24" s="75">
        <f t="shared" si="2"/>
        <v>0</v>
      </c>
      <c r="K24" s="76">
        <f t="shared" si="3"/>
        <v>0</v>
      </c>
      <c r="L24" s="75"/>
      <c r="M24" s="76">
        <f>'Volume Calculator'!$J24*$P$16</f>
        <v>0</v>
      </c>
      <c r="N24" s="76">
        <f>'Volume Calculator'!$M24*$P$17</f>
        <v>0</v>
      </c>
      <c r="O24"/>
      <c r="P24"/>
      <c r="Q24"/>
      <c r="R24"/>
      <c r="S24" s="13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s="1" customFormat="1" hidden="1" outlineLevel="1" x14ac:dyDescent="0.2">
      <c r="A25" s="40">
        <v>64</v>
      </c>
      <c r="B25" s="40" t="s">
        <v>265</v>
      </c>
      <c r="C25" s="41" t="s">
        <v>243</v>
      </c>
      <c r="D25" s="42" t="s">
        <v>10</v>
      </c>
      <c r="E25" s="56"/>
      <c r="F25" s="43">
        <f t="shared" si="0"/>
        <v>0</v>
      </c>
      <c r="G25" s="44">
        <f>'Volume Calculator'!$F25/$P$12</f>
        <v>0</v>
      </c>
      <c r="H25" s="43"/>
      <c r="I25" s="73">
        <f t="shared" si="1"/>
        <v>0</v>
      </c>
      <c r="J25" s="73">
        <f t="shared" si="2"/>
        <v>0</v>
      </c>
      <c r="K25" s="74">
        <f t="shared" si="3"/>
        <v>0</v>
      </c>
      <c r="L25" s="73"/>
      <c r="M25" s="74">
        <f>'Volume Calculator'!$J25*$P$16</f>
        <v>0</v>
      </c>
      <c r="N25" s="74">
        <f>'Volume Calculator'!$M25*$P$17</f>
        <v>0</v>
      </c>
      <c r="O25"/>
      <c r="P25"/>
      <c r="Q25"/>
      <c r="R25"/>
      <c r="S25" s="13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s="2" customFormat="1" hidden="1" outlineLevel="1" x14ac:dyDescent="0.2">
      <c r="A26" s="33">
        <v>65</v>
      </c>
      <c r="B26" s="33" t="s">
        <v>265</v>
      </c>
      <c r="C26" s="46" t="s">
        <v>0</v>
      </c>
      <c r="D26" s="36" t="s">
        <v>1</v>
      </c>
      <c r="E26" s="57"/>
      <c r="F26" s="37">
        <f t="shared" si="0"/>
        <v>0</v>
      </c>
      <c r="G26" s="38">
        <f>'Volume Calculator'!$F26/$P$12</f>
        <v>0</v>
      </c>
      <c r="H26" s="37"/>
      <c r="I26" s="75">
        <f t="shared" si="1"/>
        <v>0</v>
      </c>
      <c r="J26" s="75">
        <f t="shared" si="2"/>
        <v>0</v>
      </c>
      <c r="K26" s="76">
        <f t="shared" si="3"/>
        <v>0</v>
      </c>
      <c r="L26" s="75"/>
      <c r="M26" s="76">
        <f>'Volume Calculator'!$J26*$P$16</f>
        <v>0</v>
      </c>
      <c r="N26" s="76">
        <f>'Volume Calculator'!$M26*$P$17</f>
        <v>0</v>
      </c>
      <c r="O26" s="10" t="s">
        <v>296</v>
      </c>
      <c r="P26"/>
      <c r="Q26"/>
      <c r="R26"/>
      <c r="S26" s="13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s="1" customFormat="1" hidden="1" outlineLevel="1" x14ac:dyDescent="0.2">
      <c r="A27" s="40">
        <v>92</v>
      </c>
      <c r="B27" s="40" t="s">
        <v>265</v>
      </c>
      <c r="C27" s="41" t="s">
        <v>34</v>
      </c>
      <c r="D27" s="42" t="s">
        <v>10</v>
      </c>
      <c r="E27" s="56"/>
      <c r="F27" s="43">
        <f t="shared" si="0"/>
        <v>0</v>
      </c>
      <c r="G27" s="44">
        <f>'Volume Calculator'!$F27/$P$12</f>
        <v>0</v>
      </c>
      <c r="H27" s="43"/>
      <c r="I27" s="73">
        <f t="shared" si="1"/>
        <v>0</v>
      </c>
      <c r="J27" s="73">
        <f t="shared" si="2"/>
        <v>0</v>
      </c>
      <c r="K27" s="74">
        <f t="shared" si="3"/>
        <v>0</v>
      </c>
      <c r="L27" s="73"/>
      <c r="M27" s="74">
        <f>'Volume Calculator'!$J27*$P$16</f>
        <v>0</v>
      </c>
      <c r="N27" s="74">
        <f>'Volume Calculator'!$M27*$P$17</f>
        <v>0</v>
      </c>
      <c r="O27"/>
      <c r="P27"/>
      <c r="Q27"/>
      <c r="R27"/>
      <c r="S27" s="13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s="2" customFormat="1" hidden="1" outlineLevel="1" x14ac:dyDescent="0.2">
      <c r="A28" s="33">
        <v>93</v>
      </c>
      <c r="B28" s="33" t="s">
        <v>265</v>
      </c>
      <c r="C28" s="46" t="s">
        <v>35</v>
      </c>
      <c r="D28" s="36" t="s">
        <v>10</v>
      </c>
      <c r="E28" s="57"/>
      <c r="F28" s="37"/>
      <c r="G28" s="38"/>
      <c r="H28" s="37"/>
      <c r="I28" s="75"/>
      <c r="J28" s="75"/>
      <c r="K28" s="76"/>
      <c r="L28" s="75"/>
      <c r="M28" s="76"/>
      <c r="N28" s="76"/>
      <c r="O28"/>
      <c r="P28"/>
      <c r="Q28"/>
      <c r="R28"/>
      <c r="S28" s="13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1:65" s="1" customFormat="1" hidden="1" outlineLevel="1" x14ac:dyDescent="0.2">
      <c r="A29" s="40">
        <v>142</v>
      </c>
      <c r="B29" s="40" t="s">
        <v>265</v>
      </c>
      <c r="C29" s="41" t="s">
        <v>91</v>
      </c>
      <c r="D29" s="42">
        <v>20</v>
      </c>
      <c r="E29" s="56"/>
      <c r="F29" s="43">
        <f t="shared" si="0"/>
        <v>0</v>
      </c>
      <c r="G29" s="44">
        <f>'Volume Calculator'!$F29/$P$12</f>
        <v>0</v>
      </c>
      <c r="H29" s="43"/>
      <c r="I29" s="73">
        <f t="shared" si="1"/>
        <v>0</v>
      </c>
      <c r="J29" s="73">
        <f t="shared" si="2"/>
        <v>0</v>
      </c>
      <c r="K29" s="74">
        <f t="shared" si="3"/>
        <v>0</v>
      </c>
      <c r="L29" s="73"/>
      <c r="M29" s="74">
        <f>'Volume Calculator'!$J29*$P$16</f>
        <v>0</v>
      </c>
      <c r="N29" s="74">
        <f>'Volume Calculator'!$M29*$P$17</f>
        <v>0</v>
      </c>
      <c r="O29"/>
      <c r="P29"/>
      <c r="Q29"/>
      <c r="R29"/>
      <c r="S29" s="13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s="2" customFormat="1" hidden="1" outlineLevel="1" x14ac:dyDescent="0.2">
      <c r="A30" s="33">
        <v>143</v>
      </c>
      <c r="B30" s="33" t="s">
        <v>265</v>
      </c>
      <c r="C30" s="46" t="s">
        <v>92</v>
      </c>
      <c r="D30" s="36" t="s">
        <v>64</v>
      </c>
      <c r="E30" s="57"/>
      <c r="F30" s="37">
        <f t="shared" si="0"/>
        <v>0</v>
      </c>
      <c r="G30" s="38">
        <f>'Volume Calculator'!$F30/$P$12</f>
        <v>0</v>
      </c>
      <c r="H30" s="37"/>
      <c r="I30" s="75">
        <f t="shared" si="1"/>
        <v>0</v>
      </c>
      <c r="J30" s="75">
        <f t="shared" si="2"/>
        <v>0</v>
      </c>
      <c r="K30" s="76">
        <f t="shared" si="3"/>
        <v>0</v>
      </c>
      <c r="L30" s="75"/>
      <c r="M30" s="76">
        <f>'Volume Calculator'!$J30*$P$16</f>
        <v>0</v>
      </c>
      <c r="N30" s="76">
        <f>'Volume Calculator'!$M30*$P$17</f>
        <v>0</v>
      </c>
      <c r="O30"/>
      <c r="P30"/>
      <c r="Q30"/>
      <c r="R30"/>
      <c r="S30" s="13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s="1" customFormat="1" hidden="1" outlineLevel="1" x14ac:dyDescent="0.2">
      <c r="A31" s="40">
        <v>144</v>
      </c>
      <c r="B31" s="40" t="s">
        <v>265</v>
      </c>
      <c r="C31" s="41" t="s">
        <v>93</v>
      </c>
      <c r="D31" s="42">
        <v>25</v>
      </c>
      <c r="E31" s="56"/>
      <c r="F31" s="43">
        <f t="shared" si="0"/>
        <v>0</v>
      </c>
      <c r="G31" s="44">
        <f>'Volume Calculator'!$F31/$P$12</f>
        <v>0</v>
      </c>
      <c r="H31" s="43"/>
      <c r="I31" s="73">
        <f t="shared" si="1"/>
        <v>0</v>
      </c>
      <c r="J31" s="73">
        <f t="shared" si="2"/>
        <v>0</v>
      </c>
      <c r="K31" s="74">
        <f t="shared" si="3"/>
        <v>0</v>
      </c>
      <c r="L31" s="73"/>
      <c r="M31" s="74">
        <f>'Volume Calculator'!$J31*$P$16</f>
        <v>0</v>
      </c>
      <c r="N31" s="74">
        <f>'Volume Calculator'!$M31*$P$17</f>
        <v>0</v>
      </c>
      <c r="O31"/>
      <c r="P31"/>
      <c r="Q31"/>
      <c r="R31"/>
      <c r="S31" s="13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1:65" s="2" customFormat="1" hidden="1" outlineLevel="1" x14ac:dyDescent="0.2">
      <c r="A32" s="33">
        <v>145</v>
      </c>
      <c r="B32" s="33" t="s">
        <v>265</v>
      </c>
      <c r="C32" s="46" t="s">
        <v>94</v>
      </c>
      <c r="D32" s="36" t="s">
        <v>10</v>
      </c>
      <c r="E32" s="57"/>
      <c r="F32" s="37">
        <f t="shared" si="0"/>
        <v>0</v>
      </c>
      <c r="G32" s="38">
        <f>'Volume Calculator'!$F32/$P$12</f>
        <v>0</v>
      </c>
      <c r="H32" s="37"/>
      <c r="I32" s="75">
        <f t="shared" si="1"/>
        <v>0</v>
      </c>
      <c r="J32" s="75">
        <f t="shared" si="2"/>
        <v>0</v>
      </c>
      <c r="K32" s="76">
        <f t="shared" si="3"/>
        <v>0</v>
      </c>
      <c r="L32" s="75"/>
      <c r="M32" s="76">
        <f>'Volume Calculator'!$J32*$P$16</f>
        <v>0</v>
      </c>
      <c r="N32" s="76">
        <f>'Volume Calculator'!$M32*$P$17</f>
        <v>0</v>
      </c>
      <c r="O32"/>
      <c r="P32"/>
      <c r="Q32"/>
      <c r="R32"/>
      <c r="S32" s="13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:65" s="1" customFormat="1" hidden="1" outlineLevel="1" x14ac:dyDescent="0.2">
      <c r="A33" s="40">
        <v>153</v>
      </c>
      <c r="B33" s="40" t="s">
        <v>265</v>
      </c>
      <c r="C33" s="41" t="s">
        <v>103</v>
      </c>
      <c r="D33" s="42" t="s">
        <v>1</v>
      </c>
      <c r="E33" s="56"/>
      <c r="F33" s="43">
        <f t="shared" si="0"/>
        <v>0</v>
      </c>
      <c r="G33" s="44">
        <f>'Volume Calculator'!$F33/$P$12</f>
        <v>0</v>
      </c>
      <c r="H33" s="43"/>
      <c r="I33" s="73">
        <f t="shared" si="1"/>
        <v>0</v>
      </c>
      <c r="J33" s="73">
        <f t="shared" si="2"/>
        <v>0</v>
      </c>
      <c r="K33" s="74">
        <f t="shared" si="3"/>
        <v>0</v>
      </c>
      <c r="L33" s="73"/>
      <c r="M33" s="74">
        <f>'Volume Calculator'!$J33*$P$16</f>
        <v>0</v>
      </c>
      <c r="N33" s="74">
        <f>'Volume Calculator'!$M33*$P$17</f>
        <v>0</v>
      </c>
      <c r="O33"/>
      <c r="P33"/>
      <c r="Q33"/>
      <c r="R33"/>
      <c r="S33" s="1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1:65" s="2" customFormat="1" hidden="1" outlineLevel="1" x14ac:dyDescent="0.2">
      <c r="A34" s="33">
        <v>218</v>
      </c>
      <c r="B34" s="33" t="s">
        <v>265</v>
      </c>
      <c r="C34" s="46" t="s">
        <v>173</v>
      </c>
      <c r="D34" s="36" t="s">
        <v>16</v>
      </c>
      <c r="E34" s="57"/>
      <c r="F34" s="37">
        <f t="shared" si="0"/>
        <v>0</v>
      </c>
      <c r="G34" s="38">
        <f>'Volume Calculator'!$F34/$P$12</f>
        <v>0</v>
      </c>
      <c r="H34" s="37"/>
      <c r="I34" s="75">
        <f t="shared" si="1"/>
        <v>0</v>
      </c>
      <c r="J34" s="75">
        <f t="shared" si="2"/>
        <v>0</v>
      </c>
      <c r="K34" s="76">
        <f t="shared" si="3"/>
        <v>0</v>
      </c>
      <c r="L34" s="75"/>
      <c r="M34" s="76">
        <f>'Volume Calculator'!$J34*$P$16</f>
        <v>0</v>
      </c>
      <c r="N34" s="76">
        <f>'Volume Calculator'!$M34*$P$17</f>
        <v>0</v>
      </c>
      <c r="O34"/>
      <c r="P34"/>
      <c r="Q34"/>
      <c r="R34"/>
      <c r="S34" s="13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5" s="1" customFormat="1" hidden="1" outlineLevel="1" x14ac:dyDescent="0.2">
      <c r="A35" s="40">
        <v>219</v>
      </c>
      <c r="B35" s="40" t="s">
        <v>265</v>
      </c>
      <c r="C35" s="41" t="s">
        <v>174</v>
      </c>
      <c r="D35" s="42" t="s">
        <v>1</v>
      </c>
      <c r="E35" s="56"/>
      <c r="F35" s="43">
        <f t="shared" si="0"/>
        <v>0</v>
      </c>
      <c r="G35" s="44">
        <f>'Volume Calculator'!$F35/$P$12</f>
        <v>0</v>
      </c>
      <c r="H35" s="43"/>
      <c r="I35" s="73">
        <f t="shared" si="1"/>
        <v>0</v>
      </c>
      <c r="J35" s="73">
        <f t="shared" si="2"/>
        <v>0</v>
      </c>
      <c r="K35" s="74">
        <f t="shared" si="3"/>
        <v>0</v>
      </c>
      <c r="L35" s="73"/>
      <c r="M35" s="74">
        <f>'Volume Calculator'!$J35*$P$16</f>
        <v>0</v>
      </c>
      <c r="N35" s="74">
        <f>'Volume Calculator'!$M35*$P$17</f>
        <v>0</v>
      </c>
      <c r="O35"/>
      <c r="P35"/>
      <c r="Q35"/>
      <c r="R35"/>
      <c r="S35" s="13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5" s="2" customFormat="1" hidden="1" outlineLevel="1" x14ac:dyDescent="0.2">
      <c r="A36" s="33">
        <v>227</v>
      </c>
      <c r="B36" s="33" t="s">
        <v>265</v>
      </c>
      <c r="C36" s="46" t="s">
        <v>297</v>
      </c>
      <c r="D36" s="36" t="s">
        <v>8</v>
      </c>
      <c r="E36" s="57"/>
      <c r="F36" s="37">
        <f t="shared" si="0"/>
        <v>0</v>
      </c>
      <c r="G36" s="38">
        <f>'Volume Calculator'!$F36/$P$12</f>
        <v>0</v>
      </c>
      <c r="H36" s="37"/>
      <c r="I36" s="75">
        <f t="shared" si="1"/>
        <v>0</v>
      </c>
      <c r="J36" s="75">
        <f t="shared" si="2"/>
        <v>0</v>
      </c>
      <c r="K36" s="76">
        <f t="shared" si="3"/>
        <v>0</v>
      </c>
      <c r="L36" s="75"/>
      <c r="M36" s="76">
        <f>'Volume Calculator'!$J36*$P$16</f>
        <v>0</v>
      </c>
      <c r="N36" s="76">
        <f>'Volume Calculator'!$M36*$P$17</f>
        <v>0</v>
      </c>
      <c r="O36"/>
      <c r="P36"/>
      <c r="Q36"/>
      <c r="R36"/>
      <c r="S36" s="13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:65" s="1" customFormat="1" hidden="1" outlineLevel="1" x14ac:dyDescent="0.2">
      <c r="A37" s="40">
        <v>228</v>
      </c>
      <c r="B37" s="40" t="s">
        <v>265</v>
      </c>
      <c r="C37" s="41" t="s">
        <v>181</v>
      </c>
      <c r="D37" s="42">
        <v>60</v>
      </c>
      <c r="E37" s="56"/>
      <c r="F37" s="43">
        <f t="shared" si="0"/>
        <v>0</v>
      </c>
      <c r="G37" s="44">
        <f>'Volume Calculator'!$F37/$P$12</f>
        <v>0</v>
      </c>
      <c r="H37" s="43"/>
      <c r="I37" s="73">
        <f t="shared" si="1"/>
        <v>0</v>
      </c>
      <c r="J37" s="73">
        <f t="shared" si="2"/>
        <v>0</v>
      </c>
      <c r="K37" s="74">
        <f t="shared" si="3"/>
        <v>0</v>
      </c>
      <c r="L37" s="73" t="s">
        <v>258</v>
      </c>
      <c r="M37" s="74">
        <f>'Volume Calculator'!$J37*$P$16</f>
        <v>0</v>
      </c>
      <c r="N37" s="74">
        <f>'Volume Calculator'!$M37*$P$17</f>
        <v>0</v>
      </c>
      <c r="O37"/>
      <c r="P37"/>
      <c r="Q37"/>
      <c r="R37"/>
      <c r="S37" s="13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1:65" s="2" customFormat="1" hidden="1" outlineLevel="1" x14ac:dyDescent="0.2">
      <c r="A38" s="33">
        <v>229</v>
      </c>
      <c r="B38" s="33" t="s">
        <v>265</v>
      </c>
      <c r="C38" s="46" t="s">
        <v>182</v>
      </c>
      <c r="D38" s="36" t="s">
        <v>59</v>
      </c>
      <c r="E38" s="57"/>
      <c r="F38" s="37">
        <f t="shared" si="0"/>
        <v>0</v>
      </c>
      <c r="G38" s="38">
        <f>'Volume Calculator'!$F38/$P$12</f>
        <v>0</v>
      </c>
      <c r="H38" s="37"/>
      <c r="I38" s="75">
        <f t="shared" si="1"/>
        <v>0</v>
      </c>
      <c r="J38" s="75">
        <f t="shared" si="2"/>
        <v>0</v>
      </c>
      <c r="K38" s="76">
        <f t="shared" si="3"/>
        <v>0</v>
      </c>
      <c r="L38" s="75" t="s">
        <v>258</v>
      </c>
      <c r="M38" s="76">
        <f>'Volume Calculator'!$J38*$P$16</f>
        <v>0</v>
      </c>
      <c r="N38" s="76">
        <f>'Volume Calculator'!$M38*$P$17</f>
        <v>0</v>
      </c>
      <c r="O38"/>
      <c r="P38"/>
      <c r="Q38"/>
      <c r="R38"/>
      <c r="S38" s="13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:65" s="2" customFormat="1" ht="15.75" collapsed="1" x14ac:dyDescent="0.2">
      <c r="A39" s="40"/>
      <c r="B39" s="34" t="s">
        <v>276</v>
      </c>
      <c r="C39" s="35" t="s">
        <v>288</v>
      </c>
      <c r="D39" s="42"/>
      <c r="E39" s="65"/>
      <c r="F39" s="66">
        <f t="shared" si="0"/>
        <v>0</v>
      </c>
      <c r="G39" s="66">
        <f>'Volume Calculator'!$F39/$P$12</f>
        <v>0</v>
      </c>
      <c r="H39" s="66"/>
      <c r="I39" s="72">
        <f>IF(H39="Yes",F39*P$10,F39)</f>
        <v>0</v>
      </c>
      <c r="J39" s="72">
        <f t="shared" si="2"/>
        <v>0</v>
      </c>
      <c r="K39" s="72">
        <f t="shared" si="3"/>
        <v>0</v>
      </c>
      <c r="L39" s="72"/>
      <c r="M39" s="72">
        <f>'Volume Calculator'!$J39*$P$16</f>
        <v>0</v>
      </c>
      <c r="N39" s="72">
        <f>'Volume Calculator'!$M39*$P$17</f>
        <v>0</v>
      </c>
      <c r="O39"/>
      <c r="P39"/>
      <c r="Q39"/>
      <c r="R39"/>
      <c r="S39" s="13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1:65" s="1" customFormat="1" hidden="1" outlineLevel="1" x14ac:dyDescent="0.2">
      <c r="A40" s="33">
        <v>34</v>
      </c>
      <c r="B40" s="33" t="s">
        <v>268</v>
      </c>
      <c r="C40" s="46" t="s">
        <v>308</v>
      </c>
      <c r="D40" s="36" t="s">
        <v>6</v>
      </c>
      <c r="E40" s="57"/>
      <c r="F40" s="33"/>
      <c r="G40" s="38"/>
      <c r="H40" s="33"/>
      <c r="I40" s="77"/>
      <c r="J40" s="75"/>
      <c r="K40" s="76"/>
      <c r="L40" s="77"/>
      <c r="M40" s="76"/>
      <c r="N40" s="7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1:65" s="2" customFormat="1" hidden="1" outlineLevel="1" x14ac:dyDescent="0.2">
      <c r="A41" s="40">
        <v>35</v>
      </c>
      <c r="B41" s="40" t="s">
        <v>268</v>
      </c>
      <c r="C41" s="68" t="s">
        <v>307</v>
      </c>
      <c r="D41" s="42" t="s">
        <v>12</v>
      </c>
      <c r="E41" s="56"/>
      <c r="F41" s="40"/>
      <c r="G41" s="44"/>
      <c r="H41" s="40"/>
      <c r="I41" s="78"/>
      <c r="J41" s="73"/>
      <c r="K41" s="74"/>
      <c r="L41" s="78"/>
      <c r="M41" s="74"/>
      <c r="N41" s="74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pans="1:65" s="1" customFormat="1" hidden="1" outlineLevel="1" x14ac:dyDescent="0.2">
      <c r="A42" s="33">
        <v>36</v>
      </c>
      <c r="B42" s="33" t="s">
        <v>268</v>
      </c>
      <c r="C42" s="46" t="s">
        <v>309</v>
      </c>
      <c r="D42" s="36" t="s">
        <v>14</v>
      </c>
      <c r="E42" s="57"/>
      <c r="F42" s="33"/>
      <c r="G42" s="38"/>
      <c r="H42" s="33"/>
      <c r="I42" s="77"/>
      <c r="J42" s="75"/>
      <c r="K42" s="76"/>
      <c r="L42" s="77"/>
      <c r="M42" s="76"/>
      <c r="N42" s="76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1:65" s="2" customFormat="1" hidden="1" outlineLevel="1" x14ac:dyDescent="0.2">
      <c r="A43" s="40">
        <v>49</v>
      </c>
      <c r="B43" s="40" t="s">
        <v>268</v>
      </c>
      <c r="C43" s="41" t="s">
        <v>310</v>
      </c>
      <c r="D43" s="42" t="s">
        <v>66</v>
      </c>
      <c r="E43" s="56"/>
      <c r="F43" s="40">
        <f t="shared" si="0"/>
        <v>0</v>
      </c>
      <c r="G43" s="44">
        <f>'Volume Calculator'!$F43/$P$12</f>
        <v>0</v>
      </c>
      <c r="H43" s="40"/>
      <c r="I43" s="78">
        <f>IF(H43="Yes",F43*P$11,F43)</f>
        <v>0</v>
      </c>
      <c r="J43" s="73">
        <f t="shared" si="2"/>
        <v>0</v>
      </c>
      <c r="K43" s="74">
        <f t="shared" si="3"/>
        <v>0</v>
      </c>
      <c r="L43" s="78"/>
      <c r="M43" s="74">
        <f>'Volume Calculator'!$J43*$P$16</f>
        <v>0</v>
      </c>
      <c r="N43" s="74">
        <f>'Volume Calculator'!$M43*$P$17</f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s="2" customFormat="1" hidden="1" outlineLevel="1" x14ac:dyDescent="0.2">
      <c r="A44" s="33"/>
      <c r="B44" s="33"/>
      <c r="C44" s="46" t="s">
        <v>312</v>
      </c>
      <c r="D44" s="36">
        <v>2</v>
      </c>
      <c r="E44" s="57"/>
      <c r="F44" s="33">
        <f t="shared" ref="F44:F57" si="4">D44*E44</f>
        <v>0</v>
      </c>
      <c r="G44" s="38">
        <f>'Volume Calculator'!$F44/$P$12</f>
        <v>0</v>
      </c>
      <c r="H44" s="33"/>
      <c r="I44" s="77">
        <f t="shared" ref="I44:I57" si="5">IF(H44="Yes",F44*P$10,F44)</f>
        <v>0</v>
      </c>
      <c r="J44" s="75">
        <f t="shared" si="2"/>
        <v>0</v>
      </c>
      <c r="K44" s="76">
        <f t="shared" si="3"/>
        <v>0</v>
      </c>
      <c r="L44" s="77"/>
      <c r="M44" s="76">
        <f>'Volume Calculator'!$J44*$P$16</f>
        <v>0</v>
      </c>
      <c r="N44" s="76">
        <f>'Volume Calculator'!$M44*$P$17</f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s="2" customFormat="1" hidden="1" outlineLevel="1" x14ac:dyDescent="0.2">
      <c r="A45" s="40"/>
      <c r="B45" s="40"/>
      <c r="C45" s="41" t="s">
        <v>311</v>
      </c>
      <c r="D45" s="42">
        <v>2</v>
      </c>
      <c r="E45" s="56"/>
      <c r="F45" s="40">
        <f t="shared" si="4"/>
        <v>0</v>
      </c>
      <c r="G45" s="44">
        <f>'Volume Calculator'!$F45/$P$12</f>
        <v>0</v>
      </c>
      <c r="H45" s="40"/>
      <c r="I45" s="78">
        <f t="shared" si="5"/>
        <v>0</v>
      </c>
      <c r="J45" s="73">
        <f t="shared" si="2"/>
        <v>0</v>
      </c>
      <c r="K45" s="74">
        <f t="shared" si="3"/>
        <v>0</v>
      </c>
      <c r="L45" s="78"/>
      <c r="M45" s="74">
        <f>'Volume Calculator'!$J45*$P$16</f>
        <v>0</v>
      </c>
      <c r="N45" s="74">
        <f>'Volume Calculator'!$M45*$P$17</f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pans="1:65" s="2" customFormat="1" hidden="1" outlineLevel="1" x14ac:dyDescent="0.2">
      <c r="A46" s="33"/>
      <c r="B46" s="33"/>
      <c r="C46" s="46" t="s">
        <v>313</v>
      </c>
      <c r="D46" s="36">
        <v>2</v>
      </c>
      <c r="E46" s="57"/>
      <c r="F46" s="33">
        <f t="shared" si="4"/>
        <v>0</v>
      </c>
      <c r="G46" s="38">
        <f>'Volume Calculator'!$F46/$P$12</f>
        <v>0</v>
      </c>
      <c r="H46" s="33"/>
      <c r="I46" s="77">
        <f t="shared" si="5"/>
        <v>0</v>
      </c>
      <c r="J46" s="75">
        <f t="shared" si="2"/>
        <v>0</v>
      </c>
      <c r="K46" s="76">
        <f t="shared" si="3"/>
        <v>0</v>
      </c>
      <c r="L46" s="77"/>
      <c r="M46" s="76">
        <f>'Volume Calculator'!$J46*$P$16</f>
        <v>0</v>
      </c>
      <c r="N46" s="76">
        <f>'Volume Calculator'!$M46*$P$17</f>
        <v>0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pans="1:65" s="2" customFormat="1" hidden="1" outlineLevel="1" x14ac:dyDescent="0.2">
      <c r="A47" s="40"/>
      <c r="B47" s="40"/>
      <c r="C47" s="41" t="s">
        <v>314</v>
      </c>
      <c r="D47" s="42">
        <v>4</v>
      </c>
      <c r="E47" s="56"/>
      <c r="F47" s="40">
        <f t="shared" si="4"/>
        <v>0</v>
      </c>
      <c r="G47" s="44">
        <f>'Volume Calculator'!$F47/$P$12</f>
        <v>0</v>
      </c>
      <c r="H47" s="40"/>
      <c r="I47" s="78">
        <f t="shared" si="5"/>
        <v>0</v>
      </c>
      <c r="J47" s="73">
        <f t="shared" si="2"/>
        <v>0</v>
      </c>
      <c r="K47" s="74">
        <f t="shared" si="3"/>
        <v>0</v>
      </c>
      <c r="L47" s="78"/>
      <c r="M47" s="74">
        <f>'Volume Calculator'!$J47*$P$16</f>
        <v>0</v>
      </c>
      <c r="N47" s="74">
        <f>'Volume Calculator'!$M47*$P$17</f>
        <v>0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</row>
    <row r="48" spans="1:65" s="2" customFormat="1" hidden="1" outlineLevel="1" x14ac:dyDescent="0.2">
      <c r="A48" s="33"/>
      <c r="B48" s="33"/>
      <c r="C48" s="46" t="s">
        <v>315</v>
      </c>
      <c r="D48" s="36">
        <v>4</v>
      </c>
      <c r="E48" s="57"/>
      <c r="F48" s="33">
        <f t="shared" si="4"/>
        <v>0</v>
      </c>
      <c r="G48" s="38">
        <f>'Volume Calculator'!$F48/$P$12</f>
        <v>0</v>
      </c>
      <c r="H48" s="33"/>
      <c r="I48" s="77">
        <f t="shared" si="5"/>
        <v>0</v>
      </c>
      <c r="J48" s="75">
        <f t="shared" si="2"/>
        <v>0</v>
      </c>
      <c r="K48" s="76">
        <f t="shared" si="3"/>
        <v>0</v>
      </c>
      <c r="L48" s="77"/>
      <c r="M48" s="76">
        <f>'Volume Calculator'!$J48*$P$16</f>
        <v>0</v>
      </c>
      <c r="N48" s="76">
        <f>'Volume Calculator'!$M48*$P$17</f>
        <v>0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</row>
    <row r="49" spans="1:65" s="2" customFormat="1" hidden="1" outlineLevel="1" x14ac:dyDescent="0.2">
      <c r="A49" s="40"/>
      <c r="B49" s="40"/>
      <c r="C49" s="41" t="s">
        <v>316</v>
      </c>
      <c r="D49" s="42">
        <v>4</v>
      </c>
      <c r="E49" s="56"/>
      <c r="F49" s="40">
        <f t="shared" si="4"/>
        <v>0</v>
      </c>
      <c r="G49" s="44">
        <f>'Volume Calculator'!$F49/$P$12</f>
        <v>0</v>
      </c>
      <c r="H49" s="40"/>
      <c r="I49" s="78">
        <f t="shared" si="5"/>
        <v>0</v>
      </c>
      <c r="J49" s="73">
        <f t="shared" si="2"/>
        <v>0</v>
      </c>
      <c r="K49" s="74">
        <f t="shared" si="3"/>
        <v>0</v>
      </c>
      <c r="L49" s="78"/>
      <c r="M49" s="74">
        <f>'Volume Calculator'!$J49*$P$16</f>
        <v>0</v>
      </c>
      <c r="N49" s="74">
        <f>'Volume Calculator'!$M49*$P$17</f>
        <v>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</row>
    <row r="50" spans="1:65" s="2" customFormat="1" hidden="1" outlineLevel="1" x14ac:dyDescent="0.2">
      <c r="A50" s="33"/>
      <c r="B50" s="33"/>
      <c r="C50" s="46" t="s">
        <v>317</v>
      </c>
      <c r="D50" s="36">
        <v>6</v>
      </c>
      <c r="E50" s="57"/>
      <c r="F50" s="33">
        <f t="shared" si="4"/>
        <v>0</v>
      </c>
      <c r="G50" s="38">
        <f>'Volume Calculator'!$F50/$P$12</f>
        <v>0</v>
      </c>
      <c r="H50" s="33"/>
      <c r="I50" s="77">
        <f t="shared" si="5"/>
        <v>0</v>
      </c>
      <c r="J50" s="75">
        <f t="shared" si="2"/>
        <v>0</v>
      </c>
      <c r="K50" s="76">
        <f t="shared" si="3"/>
        <v>0</v>
      </c>
      <c r="L50" s="77"/>
      <c r="M50" s="76">
        <f>'Volume Calculator'!$J50*$P$16</f>
        <v>0</v>
      </c>
      <c r="N50" s="76">
        <f>'Volume Calculator'!$M50*$P$17</f>
        <v>0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</row>
    <row r="51" spans="1:65" s="2" customFormat="1" hidden="1" outlineLevel="1" x14ac:dyDescent="0.2">
      <c r="A51" s="40"/>
      <c r="B51" s="40"/>
      <c r="C51" s="41" t="s">
        <v>318</v>
      </c>
      <c r="D51" s="42">
        <v>6</v>
      </c>
      <c r="E51" s="56"/>
      <c r="F51" s="40">
        <f t="shared" si="4"/>
        <v>0</v>
      </c>
      <c r="G51" s="44">
        <f>'Volume Calculator'!$F51/$P$12</f>
        <v>0</v>
      </c>
      <c r="H51" s="40"/>
      <c r="I51" s="78">
        <f t="shared" si="5"/>
        <v>0</v>
      </c>
      <c r="J51" s="73">
        <f t="shared" si="2"/>
        <v>0</v>
      </c>
      <c r="K51" s="74">
        <f t="shared" si="3"/>
        <v>0</v>
      </c>
      <c r="L51" s="78"/>
      <c r="M51" s="74">
        <f>'Volume Calculator'!$J51*$P$16</f>
        <v>0</v>
      </c>
      <c r="N51" s="74">
        <f>'Volume Calculator'!$M51*$P$17</f>
        <v>0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</row>
    <row r="52" spans="1:65" s="2" customFormat="1" hidden="1" outlineLevel="1" x14ac:dyDescent="0.2">
      <c r="A52" s="33"/>
      <c r="B52" s="33"/>
      <c r="C52" s="46" t="s">
        <v>319</v>
      </c>
      <c r="D52" s="36">
        <v>2</v>
      </c>
      <c r="E52" s="57"/>
      <c r="F52" s="33">
        <f t="shared" si="4"/>
        <v>0</v>
      </c>
      <c r="G52" s="38">
        <f>'Volume Calculator'!$F52/$P$12</f>
        <v>0</v>
      </c>
      <c r="H52" s="33"/>
      <c r="I52" s="77">
        <f t="shared" si="5"/>
        <v>0</v>
      </c>
      <c r="J52" s="75">
        <f t="shared" si="2"/>
        <v>0</v>
      </c>
      <c r="K52" s="76">
        <f t="shared" si="3"/>
        <v>0</v>
      </c>
      <c r="L52" s="77"/>
      <c r="M52" s="76">
        <f>'Volume Calculator'!$J52*$P$16</f>
        <v>0</v>
      </c>
      <c r="N52" s="76">
        <f>'Volume Calculator'!$M52*$P$17</f>
        <v>0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</row>
    <row r="53" spans="1:65" s="2" customFormat="1" hidden="1" outlineLevel="1" x14ac:dyDescent="0.2">
      <c r="A53" s="40"/>
      <c r="B53" s="40"/>
      <c r="C53" s="41" t="s">
        <v>320</v>
      </c>
      <c r="D53" s="42">
        <v>4</v>
      </c>
      <c r="E53" s="56"/>
      <c r="F53" s="40">
        <f t="shared" si="4"/>
        <v>0</v>
      </c>
      <c r="G53" s="44">
        <f>'Volume Calculator'!$F53/$P$12</f>
        <v>0</v>
      </c>
      <c r="H53" s="40"/>
      <c r="I53" s="78">
        <f t="shared" si="5"/>
        <v>0</v>
      </c>
      <c r="J53" s="73">
        <f t="shared" si="2"/>
        <v>0</v>
      </c>
      <c r="K53" s="74">
        <f t="shared" si="3"/>
        <v>0</v>
      </c>
      <c r="L53" s="78"/>
      <c r="M53" s="74">
        <f>'Volume Calculator'!$J53*$P$16</f>
        <v>0</v>
      </c>
      <c r="N53" s="74">
        <f>'Volume Calculator'!$M53*$P$17</f>
        <v>0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pans="1:65" s="2" customFormat="1" hidden="1" outlineLevel="1" x14ac:dyDescent="0.2">
      <c r="A54" s="33"/>
      <c r="B54" s="33"/>
      <c r="C54" s="46" t="s">
        <v>321</v>
      </c>
      <c r="D54" s="36">
        <v>6</v>
      </c>
      <c r="E54" s="57"/>
      <c r="F54" s="33">
        <f t="shared" si="4"/>
        <v>0</v>
      </c>
      <c r="G54" s="38">
        <f>'Volume Calculator'!$F54/$P$12</f>
        <v>0</v>
      </c>
      <c r="H54" s="33"/>
      <c r="I54" s="77">
        <f t="shared" si="5"/>
        <v>0</v>
      </c>
      <c r="J54" s="75">
        <f t="shared" si="2"/>
        <v>0</v>
      </c>
      <c r="K54" s="76">
        <f t="shared" si="3"/>
        <v>0</v>
      </c>
      <c r="L54" s="77"/>
      <c r="M54" s="76">
        <f>'Volume Calculator'!$J54*$P$16</f>
        <v>0</v>
      </c>
      <c r="N54" s="76">
        <f>'Volume Calculator'!$M54*$P$17</f>
        <v>0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pans="1:65" s="2" customFormat="1" hidden="1" outlineLevel="1" x14ac:dyDescent="0.2">
      <c r="A55" s="40"/>
      <c r="B55" s="40"/>
      <c r="C55" s="41" t="s">
        <v>322</v>
      </c>
      <c r="D55" s="42">
        <v>1</v>
      </c>
      <c r="E55" s="56"/>
      <c r="F55" s="40">
        <f t="shared" si="4"/>
        <v>0</v>
      </c>
      <c r="G55" s="44">
        <f>'Volume Calculator'!$F55/$P$12</f>
        <v>0</v>
      </c>
      <c r="H55" s="40"/>
      <c r="I55" s="78">
        <f t="shared" si="5"/>
        <v>0</v>
      </c>
      <c r="J55" s="73">
        <f t="shared" si="2"/>
        <v>0</v>
      </c>
      <c r="K55" s="74">
        <f t="shared" si="3"/>
        <v>0</v>
      </c>
      <c r="L55" s="78"/>
      <c r="M55" s="74">
        <f>'Volume Calculator'!$J55*$P$16</f>
        <v>0</v>
      </c>
      <c r="N55" s="74">
        <f>'Volume Calculator'!$M55*$P$17</f>
        <v>0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</row>
    <row r="56" spans="1:65" s="2" customFormat="1" hidden="1" outlineLevel="1" x14ac:dyDescent="0.2">
      <c r="A56" s="33"/>
      <c r="B56" s="33"/>
      <c r="C56" s="46" t="s">
        <v>323</v>
      </c>
      <c r="D56" s="36">
        <v>10</v>
      </c>
      <c r="E56" s="57"/>
      <c r="F56" s="33">
        <f t="shared" si="4"/>
        <v>0</v>
      </c>
      <c r="G56" s="38">
        <f>'Volume Calculator'!$F56/$P$12</f>
        <v>0</v>
      </c>
      <c r="H56" s="33"/>
      <c r="I56" s="77">
        <f t="shared" si="5"/>
        <v>0</v>
      </c>
      <c r="J56" s="75">
        <f t="shared" si="2"/>
        <v>0</v>
      </c>
      <c r="K56" s="76">
        <f t="shared" si="3"/>
        <v>0</v>
      </c>
      <c r="L56" s="77"/>
      <c r="M56" s="76">
        <f>'Volume Calculator'!$J56*$P$16</f>
        <v>0</v>
      </c>
      <c r="N56" s="76">
        <f>'Volume Calculator'!$M56*$P$17</f>
        <v>0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pans="1:65" s="2" customFormat="1" hidden="1" outlineLevel="1" x14ac:dyDescent="0.2">
      <c r="A57" s="40"/>
      <c r="B57" s="40"/>
      <c r="C57" s="41" t="s">
        <v>324</v>
      </c>
      <c r="D57" s="42">
        <v>4</v>
      </c>
      <c r="E57" s="56"/>
      <c r="F57" s="40">
        <f t="shared" si="4"/>
        <v>0</v>
      </c>
      <c r="G57" s="44">
        <f>'Volume Calculator'!$F57/$P$12</f>
        <v>0</v>
      </c>
      <c r="H57" s="40"/>
      <c r="I57" s="78">
        <f t="shared" si="5"/>
        <v>0</v>
      </c>
      <c r="J57" s="73">
        <f t="shared" si="2"/>
        <v>0</v>
      </c>
      <c r="K57" s="74">
        <f t="shared" si="3"/>
        <v>0</v>
      </c>
      <c r="L57" s="78"/>
      <c r="M57" s="74">
        <f>'Volume Calculator'!$J57*$P$16</f>
        <v>0</v>
      </c>
      <c r="N57" s="74">
        <f>'Volume Calculator'!$M57*$P$17</f>
        <v>0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pans="1:65" s="1" customFormat="1" hidden="1" outlineLevel="1" x14ac:dyDescent="0.2">
      <c r="A58" s="33">
        <v>77</v>
      </c>
      <c r="B58" s="33" t="s">
        <v>268</v>
      </c>
      <c r="C58" s="46" t="s">
        <v>20</v>
      </c>
      <c r="D58" s="36">
        <v>4</v>
      </c>
      <c r="E58" s="57"/>
      <c r="F58" s="33">
        <f t="shared" si="0"/>
        <v>0</v>
      </c>
      <c r="G58" s="38">
        <f>'Volume Calculator'!$F58/$P$12</f>
        <v>0</v>
      </c>
      <c r="H58" s="33"/>
      <c r="I58" s="77">
        <f>IF(H58="Yes",F58*P$11,F58)</f>
        <v>0</v>
      </c>
      <c r="J58" s="75">
        <f t="shared" si="2"/>
        <v>0</v>
      </c>
      <c r="K58" s="76">
        <f t="shared" si="3"/>
        <v>0</v>
      </c>
      <c r="L58" s="77"/>
      <c r="M58" s="76">
        <f>'Volume Calculator'!$J58*$P$16</f>
        <v>0</v>
      </c>
      <c r="N58" s="76">
        <f>'Volume Calculator'!$M58*$P$17</f>
        <v>0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  <row r="59" spans="1:65" s="2" customFormat="1" hidden="1" outlineLevel="1" x14ac:dyDescent="0.2">
      <c r="A59" s="40">
        <v>78</v>
      </c>
      <c r="B59" s="40" t="s">
        <v>268</v>
      </c>
      <c r="C59" s="41" t="s">
        <v>21</v>
      </c>
      <c r="D59" s="42" t="s">
        <v>14</v>
      </c>
      <c r="E59" s="56"/>
      <c r="F59" s="40">
        <f t="shared" si="0"/>
        <v>0</v>
      </c>
      <c r="G59" s="44">
        <f>'Volume Calculator'!$F59/$P$12</f>
        <v>0</v>
      </c>
      <c r="H59" s="40"/>
      <c r="I59" s="78">
        <f>IF(H59="Yes",F59*P$11,F59)</f>
        <v>0</v>
      </c>
      <c r="J59" s="73">
        <f t="shared" si="2"/>
        <v>0</v>
      </c>
      <c r="K59" s="74">
        <f t="shared" si="3"/>
        <v>0</v>
      </c>
      <c r="L59" s="78"/>
      <c r="M59" s="74">
        <f>'Volume Calculator'!$J59*$P$16</f>
        <v>0</v>
      </c>
      <c r="N59" s="74">
        <f>'Volume Calculator'!$M59*$P$17</f>
        <v>0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</row>
    <row r="60" spans="1:65" s="2" customFormat="1" ht="15.75" collapsed="1" x14ac:dyDescent="0.2">
      <c r="A60" s="33"/>
      <c r="B60" s="34" t="s">
        <v>269</v>
      </c>
      <c r="C60" s="35" t="s">
        <v>269</v>
      </c>
      <c r="D60" s="36"/>
      <c r="E60" s="65"/>
      <c r="F60" s="66">
        <f t="shared" si="0"/>
        <v>0</v>
      </c>
      <c r="G60" s="66">
        <f>'Volume Calculator'!$F60/$P$12</f>
        <v>0</v>
      </c>
      <c r="H60" s="66"/>
      <c r="I60" s="72">
        <f>IF(H60="Yes",F60*P$10,F60)</f>
        <v>0</v>
      </c>
      <c r="J60" s="72">
        <f t="shared" si="2"/>
        <v>0</v>
      </c>
      <c r="K60" s="72">
        <f t="shared" si="3"/>
        <v>0</v>
      </c>
      <c r="L60" s="72"/>
      <c r="M60" s="72">
        <f>'Volume Calculator'!$J60*$P$16</f>
        <v>0</v>
      </c>
      <c r="N60" s="72">
        <f>'Volume Calculator'!$M60*$P$17</f>
        <v>0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</row>
    <row r="61" spans="1:65" s="1" customFormat="1" hidden="1" outlineLevel="1" x14ac:dyDescent="0.2">
      <c r="A61" s="40">
        <v>48</v>
      </c>
      <c r="B61" s="40" t="s">
        <v>269</v>
      </c>
      <c r="C61" s="41" t="s">
        <v>229</v>
      </c>
      <c r="D61" s="42">
        <v>4</v>
      </c>
      <c r="E61" s="56"/>
      <c r="F61" s="40">
        <f t="shared" si="0"/>
        <v>0</v>
      </c>
      <c r="G61" s="44">
        <f>'Volume Calculator'!$F61/$P$12</f>
        <v>0</v>
      </c>
      <c r="H61" s="40"/>
      <c r="I61" s="78">
        <f t="shared" ref="I61:I70" si="6">IF(H61="Yes",F61*P$11,F61)</f>
        <v>0</v>
      </c>
      <c r="J61" s="73">
        <f t="shared" si="2"/>
        <v>0</v>
      </c>
      <c r="K61" s="74">
        <f t="shared" si="3"/>
        <v>0</v>
      </c>
      <c r="L61" s="78"/>
      <c r="M61" s="74">
        <f>'Volume Calculator'!$J61*$P$16</f>
        <v>0</v>
      </c>
      <c r="N61" s="74">
        <f>'Volume Calculator'!$M61*$P$17</f>
        <v>0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</row>
    <row r="62" spans="1:65" s="2" customFormat="1" hidden="1" outlineLevel="1" x14ac:dyDescent="0.2">
      <c r="A62" s="33">
        <v>136</v>
      </c>
      <c r="B62" s="33" t="s">
        <v>269</v>
      </c>
      <c r="C62" s="46" t="s">
        <v>85</v>
      </c>
      <c r="D62" s="36">
        <v>35</v>
      </c>
      <c r="E62" s="57"/>
      <c r="F62" s="33">
        <f t="shared" si="0"/>
        <v>0</v>
      </c>
      <c r="G62" s="38">
        <f>'Volume Calculator'!$F62/$P$12</f>
        <v>0</v>
      </c>
      <c r="H62" s="33"/>
      <c r="I62" s="77">
        <f t="shared" si="6"/>
        <v>0</v>
      </c>
      <c r="J62" s="75">
        <f t="shared" si="2"/>
        <v>0</v>
      </c>
      <c r="K62" s="76">
        <f t="shared" si="3"/>
        <v>0</v>
      </c>
      <c r="L62" s="77"/>
      <c r="M62" s="76">
        <f>'Volume Calculator'!$J62*$P$16</f>
        <v>0</v>
      </c>
      <c r="N62" s="76">
        <f>'Volume Calculator'!$M62*$P$17</f>
        <v>0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5" s="1" customFormat="1" hidden="1" outlineLevel="1" x14ac:dyDescent="0.2">
      <c r="A63" s="40">
        <v>137</v>
      </c>
      <c r="B63" s="40" t="s">
        <v>269</v>
      </c>
      <c r="C63" s="41" t="s">
        <v>86</v>
      </c>
      <c r="D63" s="42" t="s">
        <v>6</v>
      </c>
      <c r="E63" s="56"/>
      <c r="F63" s="40">
        <f t="shared" si="0"/>
        <v>0</v>
      </c>
      <c r="G63" s="44">
        <f>'Volume Calculator'!$F63/$P$12</f>
        <v>0</v>
      </c>
      <c r="H63" s="40"/>
      <c r="I63" s="78">
        <f t="shared" si="6"/>
        <v>0</v>
      </c>
      <c r="J63" s="73">
        <f t="shared" si="2"/>
        <v>0</v>
      </c>
      <c r="K63" s="74">
        <f t="shared" si="3"/>
        <v>0</v>
      </c>
      <c r="L63" s="78"/>
      <c r="M63" s="74">
        <f>'Volume Calculator'!$J63*$P$16</f>
        <v>0</v>
      </c>
      <c r="N63" s="74">
        <f>'Volume Calculator'!$M63*$P$17</f>
        <v>0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1:65" s="2" customFormat="1" hidden="1" outlineLevel="1" x14ac:dyDescent="0.2">
      <c r="A64" s="33">
        <v>149</v>
      </c>
      <c r="B64" s="33" t="s">
        <v>269</v>
      </c>
      <c r="C64" s="46" t="s">
        <v>98</v>
      </c>
      <c r="D64" s="36" t="s">
        <v>99</v>
      </c>
      <c r="E64" s="57"/>
      <c r="F64" s="33">
        <f t="shared" si="0"/>
        <v>0</v>
      </c>
      <c r="G64" s="38">
        <f>'Volume Calculator'!$F64/$P$12</f>
        <v>0</v>
      </c>
      <c r="H64" s="33"/>
      <c r="I64" s="77">
        <f t="shared" si="6"/>
        <v>0</v>
      </c>
      <c r="J64" s="75">
        <f t="shared" si="2"/>
        <v>0</v>
      </c>
      <c r="K64" s="76">
        <f t="shared" si="3"/>
        <v>0</v>
      </c>
      <c r="L64" s="77"/>
      <c r="M64" s="76">
        <f>'Volume Calculator'!$J64*$P$16</f>
        <v>0</v>
      </c>
      <c r="N64" s="76">
        <f>'Volume Calculator'!$M64*$P$17</f>
        <v>0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</row>
    <row r="65" spans="1:65" s="1" customFormat="1" hidden="1" outlineLevel="1" x14ac:dyDescent="0.2">
      <c r="A65" s="40">
        <v>171</v>
      </c>
      <c r="B65" s="40" t="s">
        <v>269</v>
      </c>
      <c r="C65" s="41" t="s">
        <v>125</v>
      </c>
      <c r="D65" s="42" t="s">
        <v>8</v>
      </c>
      <c r="E65" s="56"/>
      <c r="F65" s="40">
        <f t="shared" si="0"/>
        <v>0</v>
      </c>
      <c r="G65" s="44">
        <f>'Volume Calculator'!$F65/$P$12</f>
        <v>0</v>
      </c>
      <c r="H65" s="40"/>
      <c r="I65" s="78">
        <f t="shared" si="6"/>
        <v>0</v>
      </c>
      <c r="J65" s="73">
        <f t="shared" si="2"/>
        <v>0</v>
      </c>
      <c r="K65" s="74">
        <f t="shared" si="3"/>
        <v>0</v>
      </c>
      <c r="L65" s="78"/>
      <c r="M65" s="74">
        <f>'Volume Calculator'!$J65*$P$16</f>
        <v>0</v>
      </c>
      <c r="N65" s="74">
        <f>'Volume Calculator'!$M65*$P$17</f>
        <v>0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</row>
    <row r="66" spans="1:65" s="2" customFormat="1" hidden="1" outlineLevel="1" x14ac:dyDescent="0.2">
      <c r="A66" s="33">
        <v>177</v>
      </c>
      <c r="B66" s="33" t="s">
        <v>269</v>
      </c>
      <c r="C66" s="46" t="s">
        <v>131</v>
      </c>
      <c r="D66" s="36" t="s">
        <v>12</v>
      </c>
      <c r="E66" s="57"/>
      <c r="F66" s="33">
        <f t="shared" si="0"/>
        <v>0</v>
      </c>
      <c r="G66" s="38">
        <f>'Volume Calculator'!$F66/$P$12</f>
        <v>0</v>
      </c>
      <c r="H66" s="33"/>
      <c r="I66" s="77">
        <f t="shared" si="6"/>
        <v>0</v>
      </c>
      <c r="J66" s="75">
        <f t="shared" si="2"/>
        <v>0</v>
      </c>
      <c r="K66" s="76">
        <f t="shared" si="3"/>
        <v>0</v>
      </c>
      <c r="L66" s="77"/>
      <c r="M66" s="76">
        <f>'Volume Calculator'!$J66*$P$16</f>
        <v>0</v>
      </c>
      <c r="N66" s="76">
        <f>'Volume Calculator'!$M66*$P$17</f>
        <v>0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</row>
    <row r="67" spans="1:65" s="1" customFormat="1" hidden="1" outlineLevel="1" x14ac:dyDescent="0.2">
      <c r="A67" s="40">
        <v>196</v>
      </c>
      <c r="B67" s="40" t="s">
        <v>269</v>
      </c>
      <c r="C67" s="41" t="s">
        <v>151</v>
      </c>
      <c r="D67" s="42" t="s">
        <v>43</v>
      </c>
      <c r="E67" s="56"/>
      <c r="F67" s="40">
        <f t="shared" si="0"/>
        <v>0</v>
      </c>
      <c r="G67" s="44">
        <f>'Volume Calculator'!$F67/$P$12</f>
        <v>0</v>
      </c>
      <c r="H67" s="40"/>
      <c r="I67" s="78">
        <f t="shared" si="6"/>
        <v>0</v>
      </c>
      <c r="J67" s="73">
        <f t="shared" si="2"/>
        <v>0</v>
      </c>
      <c r="K67" s="74">
        <f t="shared" si="3"/>
        <v>0</v>
      </c>
      <c r="L67" s="78"/>
      <c r="M67" s="74">
        <f>'Volume Calculator'!$J67*$P$16</f>
        <v>0</v>
      </c>
      <c r="N67" s="74">
        <f>'Volume Calculator'!$M67*$P$17</f>
        <v>0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</row>
    <row r="68" spans="1:65" s="1" customFormat="1" hidden="1" outlineLevel="1" x14ac:dyDescent="0.2">
      <c r="A68" s="33">
        <v>211</v>
      </c>
      <c r="B68" s="33" t="s">
        <v>269</v>
      </c>
      <c r="C68" s="46" t="s">
        <v>166</v>
      </c>
      <c r="D68" s="36" t="s">
        <v>45</v>
      </c>
      <c r="E68" s="57"/>
      <c r="F68" s="33">
        <f t="shared" si="0"/>
        <v>0</v>
      </c>
      <c r="G68" s="38">
        <f>'Volume Calculator'!$F68/$P$12</f>
        <v>0</v>
      </c>
      <c r="H68" s="33"/>
      <c r="I68" s="77">
        <f t="shared" si="6"/>
        <v>0</v>
      </c>
      <c r="J68" s="75">
        <f t="shared" si="2"/>
        <v>0</v>
      </c>
      <c r="K68" s="76">
        <f t="shared" si="3"/>
        <v>0</v>
      </c>
      <c r="L68" s="77"/>
      <c r="M68" s="76">
        <f>'Volume Calculator'!$J68*$P$16</f>
        <v>0</v>
      </c>
      <c r="N68" s="76">
        <f>'Volume Calculator'!$M68*$P$17</f>
        <v>0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</row>
    <row r="69" spans="1:65" s="2" customFormat="1" hidden="1" outlineLevel="1" x14ac:dyDescent="0.2">
      <c r="A69" s="40">
        <v>212</v>
      </c>
      <c r="B69" s="40" t="s">
        <v>269</v>
      </c>
      <c r="C69" s="41" t="s">
        <v>167</v>
      </c>
      <c r="D69" s="42" t="s">
        <v>43</v>
      </c>
      <c r="E69" s="56"/>
      <c r="F69" s="40">
        <f t="shared" si="0"/>
        <v>0</v>
      </c>
      <c r="G69" s="44">
        <f>'Volume Calculator'!$F69/$P$12</f>
        <v>0</v>
      </c>
      <c r="H69" s="40"/>
      <c r="I69" s="78">
        <f t="shared" si="6"/>
        <v>0</v>
      </c>
      <c r="J69" s="73">
        <f t="shared" si="2"/>
        <v>0</v>
      </c>
      <c r="K69" s="74">
        <f t="shared" si="3"/>
        <v>0</v>
      </c>
      <c r="L69" s="78"/>
      <c r="M69" s="74">
        <f>'Volume Calculator'!$J69*$P$16</f>
        <v>0</v>
      </c>
      <c r="N69" s="74">
        <f>'Volume Calculator'!$M69*$P$17</f>
        <v>0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</row>
    <row r="70" spans="1:65" s="1" customFormat="1" hidden="1" outlineLevel="1" x14ac:dyDescent="0.2">
      <c r="A70" s="33">
        <v>236</v>
      </c>
      <c r="B70" s="33" t="s">
        <v>269</v>
      </c>
      <c r="C70" s="46" t="s">
        <v>189</v>
      </c>
      <c r="D70" s="36" t="s">
        <v>12</v>
      </c>
      <c r="E70" s="57"/>
      <c r="F70" s="33">
        <f t="shared" si="0"/>
        <v>0</v>
      </c>
      <c r="G70" s="38">
        <f>'Volume Calculator'!$F70/$P$12</f>
        <v>0</v>
      </c>
      <c r="H70" s="33"/>
      <c r="I70" s="77">
        <f t="shared" si="6"/>
        <v>0</v>
      </c>
      <c r="J70" s="75">
        <f t="shared" si="2"/>
        <v>0</v>
      </c>
      <c r="K70" s="76">
        <f t="shared" si="3"/>
        <v>0</v>
      </c>
      <c r="L70" s="77"/>
      <c r="M70" s="76">
        <f>'Volume Calculator'!$J70*$P$16</f>
        <v>0</v>
      </c>
      <c r="N70" s="76">
        <f>'Volume Calculator'!$M70*$P$17</f>
        <v>0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</row>
    <row r="71" spans="1:65" s="1" customFormat="1" ht="15.75" collapsed="1" x14ac:dyDescent="0.2">
      <c r="A71" s="40"/>
      <c r="B71" s="34" t="s">
        <v>267</v>
      </c>
      <c r="C71" s="35" t="s">
        <v>267</v>
      </c>
      <c r="D71" s="42"/>
      <c r="E71" s="65"/>
      <c r="F71" s="66">
        <f t="shared" si="0"/>
        <v>0</v>
      </c>
      <c r="G71" s="66">
        <f>'Volume Calculator'!$F71/$P$12</f>
        <v>0</v>
      </c>
      <c r="H71" s="66"/>
      <c r="I71" s="72">
        <f>IF(H71="Yes",F71*P$10,F71)</f>
        <v>0</v>
      </c>
      <c r="J71" s="72">
        <f t="shared" si="2"/>
        <v>0</v>
      </c>
      <c r="K71" s="72">
        <f t="shared" si="3"/>
        <v>0</v>
      </c>
      <c r="L71" s="72"/>
      <c r="M71" s="72">
        <f>'Volume Calculator'!$J71*$P$16</f>
        <v>0</v>
      </c>
      <c r="N71" s="72">
        <f>'Volume Calculator'!$M71*$P$17</f>
        <v>0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</row>
    <row r="72" spans="1:65" s="2" customFormat="1" hidden="1" outlineLevel="1" x14ac:dyDescent="0.2">
      <c r="A72" s="33">
        <v>12</v>
      </c>
      <c r="B72" s="33" t="s">
        <v>267</v>
      </c>
      <c r="C72" s="46" t="s">
        <v>199</v>
      </c>
      <c r="D72" s="36" t="s">
        <v>66</v>
      </c>
      <c r="E72" s="57"/>
      <c r="F72" s="33">
        <f t="shared" si="0"/>
        <v>0</v>
      </c>
      <c r="G72" s="38">
        <f>'Volume Calculator'!$F72/$P$12</f>
        <v>0</v>
      </c>
      <c r="H72" s="33"/>
      <c r="I72" s="77">
        <f t="shared" ref="I72:I97" si="7">IF(H72="Yes",F72*P$11,F72)</f>
        <v>0</v>
      </c>
      <c r="J72" s="75">
        <f t="shared" si="2"/>
        <v>0</v>
      </c>
      <c r="K72" s="76">
        <f t="shared" si="3"/>
        <v>0</v>
      </c>
      <c r="L72" s="77"/>
      <c r="M72" s="76">
        <f>'Volume Calculator'!$J72*$P$16</f>
        <v>0</v>
      </c>
      <c r="N72" s="76">
        <f>'Volume Calculator'!$M72*$P$17</f>
        <v>0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</row>
    <row r="73" spans="1:65" s="1" customFormat="1" hidden="1" outlineLevel="1" x14ac:dyDescent="0.2">
      <c r="A73" s="40">
        <v>13</v>
      </c>
      <c r="B73" s="40" t="s">
        <v>267</v>
      </c>
      <c r="C73" s="41" t="s">
        <v>200</v>
      </c>
      <c r="D73" s="42" t="s">
        <v>3</v>
      </c>
      <c r="E73" s="56"/>
      <c r="F73" s="40">
        <f t="shared" si="0"/>
        <v>0</v>
      </c>
      <c r="G73" s="44">
        <f>'Volume Calculator'!$F73/$P$12</f>
        <v>0</v>
      </c>
      <c r="H73" s="40"/>
      <c r="I73" s="78">
        <f t="shared" si="7"/>
        <v>0</v>
      </c>
      <c r="J73" s="73">
        <f t="shared" si="2"/>
        <v>0</v>
      </c>
      <c r="K73" s="74">
        <f t="shared" si="3"/>
        <v>0</v>
      </c>
      <c r="L73" s="78"/>
      <c r="M73" s="74">
        <f>'Volume Calculator'!$J73*$P$16</f>
        <v>0</v>
      </c>
      <c r="N73" s="74">
        <f>'Volume Calculator'!$M73*$P$17</f>
        <v>0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</row>
    <row r="74" spans="1:65" s="2" customFormat="1" hidden="1" outlineLevel="1" x14ac:dyDescent="0.2">
      <c r="A74" s="33">
        <v>26</v>
      </c>
      <c r="B74" s="33" t="s">
        <v>267</v>
      </c>
      <c r="C74" s="46" t="s">
        <v>213</v>
      </c>
      <c r="D74" s="36" t="s">
        <v>45</v>
      </c>
      <c r="E74" s="57"/>
      <c r="F74" s="33">
        <f t="shared" si="0"/>
        <v>0</v>
      </c>
      <c r="G74" s="38">
        <f>'Volume Calculator'!$F74/$P$12</f>
        <v>0</v>
      </c>
      <c r="H74" s="33"/>
      <c r="I74" s="77">
        <f t="shared" si="7"/>
        <v>0</v>
      </c>
      <c r="J74" s="75">
        <f t="shared" si="2"/>
        <v>0</v>
      </c>
      <c r="K74" s="76">
        <f t="shared" si="3"/>
        <v>0</v>
      </c>
      <c r="L74" s="77"/>
      <c r="M74" s="76">
        <f>'Volume Calculator'!$J74*$P$16</f>
        <v>0</v>
      </c>
      <c r="N74" s="76">
        <f>'Volume Calculator'!$M74*$P$17</f>
        <v>0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</row>
    <row r="75" spans="1:65" s="1" customFormat="1" hidden="1" outlineLevel="1" x14ac:dyDescent="0.2">
      <c r="A75" s="40">
        <v>29</v>
      </c>
      <c r="B75" s="40" t="s">
        <v>267</v>
      </c>
      <c r="C75" s="41" t="s">
        <v>216</v>
      </c>
      <c r="D75" s="42" t="s">
        <v>6</v>
      </c>
      <c r="E75" s="56"/>
      <c r="F75" s="40">
        <f t="shared" si="0"/>
        <v>0</v>
      </c>
      <c r="G75" s="44">
        <f>'Volume Calculator'!$F75/$P$12</f>
        <v>0</v>
      </c>
      <c r="H75" s="40"/>
      <c r="I75" s="78">
        <f t="shared" si="7"/>
        <v>0</v>
      </c>
      <c r="J75" s="73">
        <f t="shared" ref="J75:J138" si="8">I75*P$13</f>
        <v>0</v>
      </c>
      <c r="K75" s="74">
        <f t="shared" ref="K75:K138" si="9">J75/P$12</f>
        <v>0</v>
      </c>
      <c r="L75" s="78"/>
      <c r="M75" s="74">
        <f>'Volume Calculator'!$J75*$P$16</f>
        <v>0</v>
      </c>
      <c r="N75" s="74">
        <f>'Volume Calculator'!$M75*$P$17</f>
        <v>0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</row>
    <row r="76" spans="1:65" s="2" customFormat="1" hidden="1" outlineLevel="1" x14ac:dyDescent="0.2">
      <c r="A76" s="33">
        <v>38</v>
      </c>
      <c r="B76" s="33" t="s">
        <v>267</v>
      </c>
      <c r="C76" s="46" t="s">
        <v>219</v>
      </c>
      <c r="D76" s="36" t="s">
        <v>14</v>
      </c>
      <c r="E76" s="57"/>
      <c r="F76" s="33">
        <f t="shared" si="0"/>
        <v>0</v>
      </c>
      <c r="G76" s="38">
        <f>'Volume Calculator'!$F76/$P$12</f>
        <v>0</v>
      </c>
      <c r="H76" s="33"/>
      <c r="I76" s="77">
        <f t="shared" si="7"/>
        <v>0</v>
      </c>
      <c r="J76" s="75">
        <f t="shared" si="8"/>
        <v>0</v>
      </c>
      <c r="K76" s="76">
        <f t="shared" si="9"/>
        <v>0</v>
      </c>
      <c r="L76" s="77"/>
      <c r="M76" s="76">
        <f>'Volume Calculator'!$J76*$P$16</f>
        <v>0</v>
      </c>
      <c r="N76" s="76">
        <f>'Volume Calculator'!$M76*$P$17</f>
        <v>0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</row>
    <row r="77" spans="1:65" s="1" customFormat="1" hidden="1" outlineLevel="1" x14ac:dyDescent="0.2">
      <c r="A77" s="40">
        <v>51</v>
      </c>
      <c r="B77" s="40" t="s">
        <v>267</v>
      </c>
      <c r="C77" s="41" t="s">
        <v>231</v>
      </c>
      <c r="D77" s="42" t="s">
        <v>16</v>
      </c>
      <c r="E77" s="56"/>
      <c r="F77" s="40">
        <f t="shared" si="0"/>
        <v>0</v>
      </c>
      <c r="G77" s="44">
        <f>'Volume Calculator'!$F77/$P$12</f>
        <v>0</v>
      </c>
      <c r="H77" s="40"/>
      <c r="I77" s="78">
        <f t="shared" si="7"/>
        <v>0</v>
      </c>
      <c r="J77" s="73">
        <f t="shared" si="8"/>
        <v>0</v>
      </c>
      <c r="K77" s="74">
        <f t="shared" si="9"/>
        <v>0</v>
      </c>
      <c r="L77" s="78"/>
      <c r="M77" s="74">
        <f>'Volume Calculator'!$J77*$P$16</f>
        <v>0</v>
      </c>
      <c r="N77" s="74">
        <f>'Volume Calculator'!$M77*$P$17</f>
        <v>0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</row>
    <row r="78" spans="1:65" s="2" customFormat="1" hidden="1" outlineLevel="1" x14ac:dyDescent="0.2">
      <c r="A78" s="33">
        <v>113</v>
      </c>
      <c r="B78" s="33" t="s">
        <v>267</v>
      </c>
      <c r="C78" s="46" t="s">
        <v>61</v>
      </c>
      <c r="D78" s="36" t="s">
        <v>10</v>
      </c>
      <c r="E78" s="57"/>
      <c r="F78" s="33">
        <f t="shared" si="0"/>
        <v>0</v>
      </c>
      <c r="G78" s="38">
        <f>'Volume Calculator'!$F78/$P$12</f>
        <v>0</v>
      </c>
      <c r="H78" s="33"/>
      <c r="I78" s="77">
        <f t="shared" si="7"/>
        <v>0</v>
      </c>
      <c r="J78" s="75">
        <f t="shared" si="8"/>
        <v>0</v>
      </c>
      <c r="K78" s="76">
        <f t="shared" si="9"/>
        <v>0</v>
      </c>
      <c r="L78" s="77"/>
      <c r="M78" s="76">
        <f>'Volume Calculator'!$J78*$P$16</f>
        <v>0</v>
      </c>
      <c r="N78" s="76">
        <f>'Volume Calculator'!$M78*$P$17</f>
        <v>0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</row>
    <row r="79" spans="1:65" s="1" customFormat="1" hidden="1" outlineLevel="1" x14ac:dyDescent="0.2">
      <c r="A79" s="40">
        <v>114</v>
      </c>
      <c r="B79" s="40" t="s">
        <v>267</v>
      </c>
      <c r="C79" s="41" t="s">
        <v>62</v>
      </c>
      <c r="D79" s="42" t="s">
        <v>3</v>
      </c>
      <c r="E79" s="56"/>
      <c r="F79" s="40">
        <f t="shared" si="0"/>
        <v>0</v>
      </c>
      <c r="G79" s="44">
        <f>'Volume Calculator'!$F79/$P$12</f>
        <v>0</v>
      </c>
      <c r="H79" s="40"/>
      <c r="I79" s="78">
        <f t="shared" si="7"/>
        <v>0</v>
      </c>
      <c r="J79" s="73">
        <f t="shared" si="8"/>
        <v>0</v>
      </c>
      <c r="K79" s="74">
        <f t="shared" si="9"/>
        <v>0</v>
      </c>
      <c r="L79" s="78"/>
      <c r="M79" s="74">
        <f>'Volume Calculator'!$J79*$P$16</f>
        <v>0</v>
      </c>
      <c r="N79" s="74">
        <f>'Volume Calculator'!$M79*$P$17</f>
        <v>0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</row>
    <row r="80" spans="1:65" s="2" customFormat="1" hidden="1" outlineLevel="1" x14ac:dyDescent="0.2">
      <c r="A80" s="33">
        <v>115</v>
      </c>
      <c r="B80" s="33" t="s">
        <v>267</v>
      </c>
      <c r="C80" s="46" t="s">
        <v>63</v>
      </c>
      <c r="D80" s="36" t="s">
        <v>64</v>
      </c>
      <c r="E80" s="57"/>
      <c r="F80" s="33">
        <f t="shared" si="0"/>
        <v>0</v>
      </c>
      <c r="G80" s="38">
        <f>'Volume Calculator'!$F80/$P$12</f>
        <v>0</v>
      </c>
      <c r="H80" s="33"/>
      <c r="I80" s="77">
        <f t="shared" si="7"/>
        <v>0</v>
      </c>
      <c r="J80" s="75">
        <f t="shared" si="8"/>
        <v>0</v>
      </c>
      <c r="K80" s="76">
        <f t="shared" si="9"/>
        <v>0</v>
      </c>
      <c r="L80" s="77"/>
      <c r="M80" s="76">
        <f>'Volume Calculator'!$J80*$P$16</f>
        <v>0</v>
      </c>
      <c r="N80" s="76">
        <f>'Volume Calculator'!$M80*$P$17</f>
        <v>0</v>
      </c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</row>
    <row r="81" spans="1:65" s="1" customFormat="1" hidden="1" outlineLevel="1" x14ac:dyDescent="0.2">
      <c r="A81" s="40">
        <v>116</v>
      </c>
      <c r="B81" s="40" t="s">
        <v>267</v>
      </c>
      <c r="C81" s="41" t="s">
        <v>65</v>
      </c>
      <c r="D81" s="42" t="s">
        <v>66</v>
      </c>
      <c r="E81" s="56"/>
      <c r="F81" s="40">
        <f t="shared" si="0"/>
        <v>0</v>
      </c>
      <c r="G81" s="44">
        <f>'Volume Calculator'!$F81/$P$12</f>
        <v>0</v>
      </c>
      <c r="H81" s="40"/>
      <c r="I81" s="78">
        <f t="shared" si="7"/>
        <v>0</v>
      </c>
      <c r="J81" s="73">
        <f t="shared" si="8"/>
        <v>0</v>
      </c>
      <c r="K81" s="74">
        <f t="shared" si="9"/>
        <v>0</v>
      </c>
      <c r="L81" s="78" t="s">
        <v>258</v>
      </c>
      <c r="M81" s="74">
        <f>'Volume Calculator'!$J81*$P$16</f>
        <v>0</v>
      </c>
      <c r="N81" s="74">
        <f>'Volume Calculator'!$M81*$P$17</f>
        <v>0</v>
      </c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</row>
    <row r="82" spans="1:65" s="2" customFormat="1" hidden="1" outlineLevel="1" x14ac:dyDescent="0.2">
      <c r="A82" s="33">
        <v>117</v>
      </c>
      <c r="B82" s="33" t="s">
        <v>267</v>
      </c>
      <c r="C82" s="46" t="s">
        <v>67</v>
      </c>
      <c r="D82" s="36" t="s">
        <v>16</v>
      </c>
      <c r="E82" s="57"/>
      <c r="F82" s="33">
        <f t="shared" si="0"/>
        <v>0</v>
      </c>
      <c r="G82" s="38">
        <f>'Volume Calculator'!$F82/$P$12</f>
        <v>0</v>
      </c>
      <c r="H82" s="33"/>
      <c r="I82" s="77">
        <f t="shared" si="7"/>
        <v>0</v>
      </c>
      <c r="J82" s="75">
        <f t="shared" si="8"/>
        <v>0</v>
      </c>
      <c r="K82" s="76">
        <f t="shared" si="9"/>
        <v>0</v>
      </c>
      <c r="L82" s="77"/>
      <c r="M82" s="76">
        <f>'Volume Calculator'!$J82*$P$16</f>
        <v>0</v>
      </c>
      <c r="N82" s="76">
        <f>'Volume Calculator'!$M82*$P$17</f>
        <v>0</v>
      </c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</row>
    <row r="83" spans="1:65" s="1" customFormat="1" hidden="1" outlineLevel="1" x14ac:dyDescent="0.2">
      <c r="A83" s="40">
        <v>131</v>
      </c>
      <c r="B83" s="40" t="s">
        <v>267</v>
      </c>
      <c r="C83" s="41" t="s">
        <v>80</v>
      </c>
      <c r="D83" s="42" t="s">
        <v>43</v>
      </c>
      <c r="E83" s="56"/>
      <c r="F83" s="40">
        <f t="shared" si="0"/>
        <v>0</v>
      </c>
      <c r="G83" s="44">
        <f>'Volume Calculator'!$F83/$P$12</f>
        <v>0</v>
      </c>
      <c r="H83" s="40"/>
      <c r="I83" s="78">
        <f t="shared" si="7"/>
        <v>0</v>
      </c>
      <c r="J83" s="73">
        <f t="shared" si="8"/>
        <v>0</v>
      </c>
      <c r="K83" s="74">
        <f t="shared" si="9"/>
        <v>0</v>
      </c>
      <c r="L83" s="78"/>
      <c r="M83" s="74">
        <f>'Volume Calculator'!$J83*$P$16</f>
        <v>0</v>
      </c>
      <c r="N83" s="74">
        <f>'Volume Calculator'!$M83*$P$17</f>
        <v>0</v>
      </c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</row>
    <row r="84" spans="1:65" s="2" customFormat="1" hidden="1" outlineLevel="1" x14ac:dyDescent="0.2">
      <c r="A84" s="33">
        <v>140</v>
      </c>
      <c r="B84" s="33" t="s">
        <v>267</v>
      </c>
      <c r="C84" s="46" t="s">
        <v>89</v>
      </c>
      <c r="D84" s="36">
        <v>6</v>
      </c>
      <c r="E84" s="57"/>
      <c r="F84" s="33">
        <f t="shared" si="0"/>
        <v>0</v>
      </c>
      <c r="G84" s="38">
        <f>'Volume Calculator'!$F84/$P$12</f>
        <v>0</v>
      </c>
      <c r="H84" s="33"/>
      <c r="I84" s="77">
        <f t="shared" si="7"/>
        <v>0</v>
      </c>
      <c r="J84" s="75">
        <f t="shared" si="8"/>
        <v>0</v>
      </c>
      <c r="K84" s="76">
        <f t="shared" si="9"/>
        <v>0</v>
      </c>
      <c r="L84" s="77"/>
      <c r="M84" s="76">
        <f>'Volume Calculator'!$J84*$P$16</f>
        <v>0</v>
      </c>
      <c r="N84" s="76">
        <f>'Volume Calculator'!$M84*$P$17</f>
        <v>0</v>
      </c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</row>
    <row r="85" spans="1:65" s="1" customFormat="1" hidden="1" outlineLevel="1" x14ac:dyDescent="0.2">
      <c r="A85" s="40">
        <v>154</v>
      </c>
      <c r="B85" s="40" t="s">
        <v>267</v>
      </c>
      <c r="C85" s="41" t="s">
        <v>104</v>
      </c>
      <c r="D85" s="42" t="s">
        <v>6</v>
      </c>
      <c r="E85" s="56"/>
      <c r="F85" s="40">
        <f t="shared" si="0"/>
        <v>0</v>
      </c>
      <c r="G85" s="44">
        <f>'Volume Calculator'!$F85/$P$12</f>
        <v>0</v>
      </c>
      <c r="H85" s="40"/>
      <c r="I85" s="78">
        <f t="shared" si="7"/>
        <v>0</v>
      </c>
      <c r="J85" s="73">
        <f t="shared" si="8"/>
        <v>0</v>
      </c>
      <c r="K85" s="74">
        <f t="shared" si="9"/>
        <v>0</v>
      </c>
      <c r="L85" s="78"/>
      <c r="M85" s="74">
        <f>'Volume Calculator'!$J85*$P$16</f>
        <v>0</v>
      </c>
      <c r="N85" s="74">
        <f>'Volume Calculator'!$M85*$P$17</f>
        <v>0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</row>
    <row r="86" spans="1:65" s="2" customFormat="1" hidden="1" outlineLevel="1" x14ac:dyDescent="0.2">
      <c r="A86" s="33">
        <v>164</v>
      </c>
      <c r="B86" s="33" t="s">
        <v>267</v>
      </c>
      <c r="C86" s="46" t="s">
        <v>118</v>
      </c>
      <c r="D86" s="36" t="s">
        <v>16</v>
      </c>
      <c r="E86" s="57"/>
      <c r="F86" s="33">
        <f t="shared" si="0"/>
        <v>0</v>
      </c>
      <c r="G86" s="38">
        <f>'Volume Calculator'!$F86/$P$12</f>
        <v>0</v>
      </c>
      <c r="H86" s="33"/>
      <c r="I86" s="77">
        <f t="shared" si="7"/>
        <v>0</v>
      </c>
      <c r="J86" s="75">
        <f t="shared" si="8"/>
        <v>0</v>
      </c>
      <c r="K86" s="76">
        <f t="shared" si="9"/>
        <v>0</v>
      </c>
      <c r="L86" s="77"/>
      <c r="M86" s="76">
        <f>'Volume Calculator'!$J86*$P$16</f>
        <v>0</v>
      </c>
      <c r="N86" s="76">
        <f>'Volume Calculator'!$M86*$P$17</f>
        <v>0</v>
      </c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</row>
    <row r="87" spans="1:65" s="1" customFormat="1" hidden="1" outlineLevel="1" x14ac:dyDescent="0.2">
      <c r="A87" s="40">
        <v>165</v>
      </c>
      <c r="B87" s="40" t="s">
        <v>267</v>
      </c>
      <c r="C87" s="41" t="s">
        <v>119</v>
      </c>
      <c r="D87" s="42" t="s">
        <v>14</v>
      </c>
      <c r="E87" s="56"/>
      <c r="F87" s="40">
        <f t="shared" si="0"/>
        <v>0</v>
      </c>
      <c r="G87" s="44">
        <f>'Volume Calculator'!$F87/$P$12</f>
        <v>0</v>
      </c>
      <c r="H87" s="40"/>
      <c r="I87" s="78">
        <f t="shared" si="7"/>
        <v>0</v>
      </c>
      <c r="J87" s="73">
        <f t="shared" si="8"/>
        <v>0</v>
      </c>
      <c r="K87" s="74">
        <f t="shared" si="9"/>
        <v>0</v>
      </c>
      <c r="L87" s="78"/>
      <c r="M87" s="74">
        <f>'Volume Calculator'!$J87*$P$16</f>
        <v>0</v>
      </c>
      <c r="N87" s="74">
        <f>'Volume Calculator'!$M87*$P$17</f>
        <v>0</v>
      </c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</row>
    <row r="88" spans="1:65" s="2" customFormat="1" hidden="1" outlineLevel="1" x14ac:dyDescent="0.2">
      <c r="A88" s="33">
        <v>168</v>
      </c>
      <c r="B88" s="33" t="s">
        <v>267</v>
      </c>
      <c r="C88" s="46" t="s">
        <v>122</v>
      </c>
      <c r="D88" s="36" t="s">
        <v>6</v>
      </c>
      <c r="E88" s="57"/>
      <c r="F88" s="33">
        <f t="shared" ref="F88:F151" si="10">D88*E88</f>
        <v>0</v>
      </c>
      <c r="G88" s="38">
        <f>'Volume Calculator'!$F88/$P$12</f>
        <v>0</v>
      </c>
      <c r="H88" s="33"/>
      <c r="I88" s="77">
        <f t="shared" si="7"/>
        <v>0</v>
      </c>
      <c r="J88" s="75">
        <f t="shared" si="8"/>
        <v>0</v>
      </c>
      <c r="K88" s="76">
        <f t="shared" si="9"/>
        <v>0</v>
      </c>
      <c r="L88" s="77"/>
      <c r="M88" s="76">
        <f>'Volume Calculator'!$J88*$P$16</f>
        <v>0</v>
      </c>
      <c r="N88" s="76">
        <f>'Volume Calculator'!$M88*$P$17</f>
        <v>0</v>
      </c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</row>
    <row r="89" spans="1:65" s="1" customFormat="1" hidden="1" outlineLevel="1" x14ac:dyDescent="0.2">
      <c r="A89" s="40">
        <v>169</v>
      </c>
      <c r="B89" s="40" t="s">
        <v>267</v>
      </c>
      <c r="C89" s="41" t="s">
        <v>123</v>
      </c>
      <c r="D89" s="42" t="s">
        <v>14</v>
      </c>
      <c r="E89" s="56"/>
      <c r="F89" s="40">
        <f t="shared" si="10"/>
        <v>0</v>
      </c>
      <c r="G89" s="44">
        <f>'Volume Calculator'!$F89/$P$12</f>
        <v>0</v>
      </c>
      <c r="H89" s="40"/>
      <c r="I89" s="78">
        <f t="shared" si="7"/>
        <v>0</v>
      </c>
      <c r="J89" s="73">
        <f t="shared" si="8"/>
        <v>0</v>
      </c>
      <c r="K89" s="74">
        <f t="shared" si="9"/>
        <v>0</v>
      </c>
      <c r="L89" s="78"/>
      <c r="M89" s="74">
        <f>'Volume Calculator'!$J89*$P$16</f>
        <v>0</v>
      </c>
      <c r="N89" s="74">
        <f>'Volume Calculator'!$M89*$P$17</f>
        <v>0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</row>
    <row r="90" spans="1:65" s="2" customFormat="1" hidden="1" outlineLevel="1" x14ac:dyDescent="0.2">
      <c r="A90" s="33">
        <v>178</v>
      </c>
      <c r="B90" s="33" t="s">
        <v>267</v>
      </c>
      <c r="C90" s="46" t="s">
        <v>132</v>
      </c>
      <c r="D90" s="36" t="s">
        <v>12</v>
      </c>
      <c r="E90" s="57"/>
      <c r="F90" s="33">
        <f t="shared" si="10"/>
        <v>0</v>
      </c>
      <c r="G90" s="38">
        <f>'Volume Calculator'!$F90/$P$12</f>
        <v>0</v>
      </c>
      <c r="H90" s="33"/>
      <c r="I90" s="77">
        <f t="shared" si="7"/>
        <v>0</v>
      </c>
      <c r="J90" s="75">
        <f t="shared" si="8"/>
        <v>0</v>
      </c>
      <c r="K90" s="76">
        <f t="shared" si="9"/>
        <v>0</v>
      </c>
      <c r="L90" s="77"/>
      <c r="M90" s="76">
        <f>'Volume Calculator'!$J90*$P$16</f>
        <v>0</v>
      </c>
      <c r="N90" s="76">
        <f>'Volume Calculator'!$M90*$P$17</f>
        <v>0</v>
      </c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</row>
    <row r="91" spans="1:65" s="1" customFormat="1" hidden="1" outlineLevel="1" x14ac:dyDescent="0.2">
      <c r="A91" s="40">
        <v>184</v>
      </c>
      <c r="B91" s="40" t="s">
        <v>267</v>
      </c>
      <c r="C91" s="41" t="s">
        <v>138</v>
      </c>
      <c r="D91" s="42" t="s">
        <v>8</v>
      </c>
      <c r="E91" s="56"/>
      <c r="F91" s="40">
        <f t="shared" si="10"/>
        <v>0</v>
      </c>
      <c r="G91" s="44">
        <f>'Volume Calculator'!$F91/$P$12</f>
        <v>0</v>
      </c>
      <c r="H91" s="40"/>
      <c r="I91" s="78">
        <f t="shared" si="7"/>
        <v>0</v>
      </c>
      <c r="J91" s="73">
        <f t="shared" si="8"/>
        <v>0</v>
      </c>
      <c r="K91" s="74">
        <f t="shared" si="9"/>
        <v>0</v>
      </c>
      <c r="L91" s="78" t="s">
        <v>258</v>
      </c>
      <c r="M91" s="74">
        <f>'Volume Calculator'!$J91*$P$16</f>
        <v>0</v>
      </c>
      <c r="N91" s="74">
        <f>'Volume Calculator'!$M91*$P$17</f>
        <v>0</v>
      </c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</row>
    <row r="92" spans="1:65" s="2" customFormat="1" hidden="1" outlineLevel="1" x14ac:dyDescent="0.2">
      <c r="A92" s="33">
        <v>195</v>
      </c>
      <c r="B92" s="33" t="s">
        <v>267</v>
      </c>
      <c r="C92" s="46" t="s">
        <v>150</v>
      </c>
      <c r="D92" s="36" t="s">
        <v>43</v>
      </c>
      <c r="E92" s="57"/>
      <c r="F92" s="33">
        <f t="shared" si="10"/>
        <v>0</v>
      </c>
      <c r="G92" s="38">
        <f>'Volume Calculator'!$F92/$P$12</f>
        <v>0</v>
      </c>
      <c r="H92" s="33"/>
      <c r="I92" s="77">
        <f t="shared" si="7"/>
        <v>0</v>
      </c>
      <c r="J92" s="75">
        <f t="shared" si="8"/>
        <v>0</v>
      </c>
      <c r="K92" s="76">
        <f t="shared" si="9"/>
        <v>0</v>
      </c>
      <c r="L92" s="77"/>
      <c r="M92" s="76">
        <f>'Volume Calculator'!$J92*$P$16</f>
        <v>0</v>
      </c>
      <c r="N92" s="76">
        <f>'Volume Calculator'!$M92*$P$17</f>
        <v>0</v>
      </c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</row>
    <row r="93" spans="1:65" s="1" customFormat="1" hidden="1" outlineLevel="1" x14ac:dyDescent="0.2">
      <c r="A93" s="40">
        <v>202</v>
      </c>
      <c r="B93" s="40" t="s">
        <v>267</v>
      </c>
      <c r="C93" s="41" t="s">
        <v>158</v>
      </c>
      <c r="D93" s="42" t="s">
        <v>66</v>
      </c>
      <c r="E93" s="56"/>
      <c r="F93" s="40">
        <f t="shared" si="10"/>
        <v>0</v>
      </c>
      <c r="G93" s="44">
        <f>'Volume Calculator'!$F93/$P$12</f>
        <v>0</v>
      </c>
      <c r="H93" s="40"/>
      <c r="I93" s="78">
        <f t="shared" si="7"/>
        <v>0</v>
      </c>
      <c r="J93" s="73">
        <f t="shared" si="8"/>
        <v>0</v>
      </c>
      <c r="K93" s="74">
        <f t="shared" si="9"/>
        <v>0</v>
      </c>
      <c r="L93" s="78" t="s">
        <v>258</v>
      </c>
      <c r="M93" s="74">
        <f>'Volume Calculator'!$J93*$P$16</f>
        <v>0</v>
      </c>
      <c r="N93" s="74">
        <f>'Volume Calculator'!$M93*$P$17</f>
        <v>0</v>
      </c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</row>
    <row r="94" spans="1:65" s="2" customFormat="1" hidden="1" outlineLevel="1" x14ac:dyDescent="0.2">
      <c r="A94" s="33">
        <v>203</v>
      </c>
      <c r="B94" s="33" t="s">
        <v>267</v>
      </c>
      <c r="C94" s="46" t="s">
        <v>159</v>
      </c>
      <c r="D94" s="36" t="s">
        <v>1</v>
      </c>
      <c r="E94" s="57"/>
      <c r="F94" s="33">
        <f t="shared" si="10"/>
        <v>0</v>
      </c>
      <c r="G94" s="38">
        <f>'Volume Calculator'!$F94/$P$12</f>
        <v>0</v>
      </c>
      <c r="H94" s="33"/>
      <c r="I94" s="77">
        <f t="shared" si="7"/>
        <v>0</v>
      </c>
      <c r="J94" s="75">
        <f t="shared" si="8"/>
        <v>0</v>
      </c>
      <c r="K94" s="76">
        <f t="shared" si="9"/>
        <v>0</v>
      </c>
      <c r="L94" s="77" t="s">
        <v>258</v>
      </c>
      <c r="M94" s="76">
        <f>'Volume Calculator'!$J94*$P$16</f>
        <v>0</v>
      </c>
      <c r="N94" s="76">
        <f>'Volume Calculator'!$M94*$P$17</f>
        <v>0</v>
      </c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</row>
    <row r="95" spans="1:65" s="1" customFormat="1" hidden="1" outlineLevel="1" x14ac:dyDescent="0.2">
      <c r="A95" s="40">
        <v>216</v>
      </c>
      <c r="B95" s="40" t="s">
        <v>267</v>
      </c>
      <c r="C95" s="41" t="s">
        <v>171</v>
      </c>
      <c r="D95" s="42" t="s">
        <v>10</v>
      </c>
      <c r="E95" s="56"/>
      <c r="F95" s="40">
        <f t="shared" si="10"/>
        <v>0</v>
      </c>
      <c r="G95" s="44">
        <f>'Volume Calculator'!$F95/$P$12</f>
        <v>0</v>
      </c>
      <c r="H95" s="40"/>
      <c r="I95" s="78">
        <f t="shared" si="7"/>
        <v>0</v>
      </c>
      <c r="J95" s="73">
        <f t="shared" si="8"/>
        <v>0</v>
      </c>
      <c r="K95" s="74">
        <f t="shared" si="9"/>
        <v>0</v>
      </c>
      <c r="L95" s="78" t="s">
        <v>258</v>
      </c>
      <c r="M95" s="74">
        <f>'Volume Calculator'!$J95*$P$16</f>
        <v>0</v>
      </c>
      <c r="N95" s="74">
        <f>'Volume Calculator'!$M95*$P$17</f>
        <v>0</v>
      </c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</row>
    <row r="96" spans="1:65" s="2" customFormat="1" hidden="1" outlineLevel="1" x14ac:dyDescent="0.2">
      <c r="A96" s="33">
        <v>232</v>
      </c>
      <c r="B96" s="33" t="s">
        <v>267</v>
      </c>
      <c r="C96" s="46" t="s">
        <v>185</v>
      </c>
      <c r="D96" s="36" t="s">
        <v>66</v>
      </c>
      <c r="E96" s="57"/>
      <c r="F96" s="33">
        <f t="shared" si="10"/>
        <v>0</v>
      </c>
      <c r="G96" s="38">
        <f>'Volume Calculator'!$F96/$P$12</f>
        <v>0</v>
      </c>
      <c r="H96" s="33"/>
      <c r="I96" s="77">
        <f t="shared" si="7"/>
        <v>0</v>
      </c>
      <c r="J96" s="75">
        <f t="shared" si="8"/>
        <v>0</v>
      </c>
      <c r="K96" s="76">
        <f t="shared" si="9"/>
        <v>0</v>
      </c>
      <c r="L96" s="77" t="s">
        <v>258</v>
      </c>
      <c r="M96" s="76">
        <f>'Volume Calculator'!$J96*$P$16</f>
        <v>0</v>
      </c>
      <c r="N96" s="76">
        <f>'Volume Calculator'!$M96*$P$17</f>
        <v>0</v>
      </c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</row>
    <row r="97" spans="1:65" s="1" customFormat="1" hidden="1" outlineLevel="1" x14ac:dyDescent="0.2">
      <c r="A97" s="40">
        <v>233</v>
      </c>
      <c r="B97" s="40" t="s">
        <v>267</v>
      </c>
      <c r="C97" s="41" t="s">
        <v>186</v>
      </c>
      <c r="D97" s="42" t="s">
        <v>8</v>
      </c>
      <c r="E97" s="56"/>
      <c r="F97" s="40">
        <f t="shared" si="10"/>
        <v>0</v>
      </c>
      <c r="G97" s="44">
        <f>'Volume Calculator'!$F97/$P$12</f>
        <v>0</v>
      </c>
      <c r="H97" s="40"/>
      <c r="I97" s="78">
        <f t="shared" si="7"/>
        <v>0</v>
      </c>
      <c r="J97" s="73">
        <f t="shared" si="8"/>
        <v>0</v>
      </c>
      <c r="K97" s="74">
        <f t="shared" si="9"/>
        <v>0</v>
      </c>
      <c r="L97" s="78"/>
      <c r="M97" s="74">
        <f>'Volume Calculator'!$J97*$P$16</f>
        <v>0</v>
      </c>
      <c r="N97" s="74">
        <f>'Volume Calculator'!$M97*$P$17</f>
        <v>0</v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</row>
    <row r="98" spans="1:65" s="1" customFormat="1" ht="15.75" collapsed="1" x14ac:dyDescent="0.2">
      <c r="A98" s="33"/>
      <c r="B98" s="34" t="s">
        <v>270</v>
      </c>
      <c r="C98" s="35" t="s">
        <v>270</v>
      </c>
      <c r="D98" s="36"/>
      <c r="E98" s="65"/>
      <c r="F98" s="66">
        <f t="shared" si="10"/>
        <v>0</v>
      </c>
      <c r="G98" s="66">
        <f>'Volume Calculator'!$F98/$P$12</f>
        <v>0</v>
      </c>
      <c r="H98" s="66"/>
      <c r="I98" s="72">
        <f>IF(H98="Yes",F98*P$10,F98)</f>
        <v>0</v>
      </c>
      <c r="J98" s="72">
        <f t="shared" si="8"/>
        <v>0</v>
      </c>
      <c r="K98" s="72">
        <f t="shared" si="9"/>
        <v>0</v>
      </c>
      <c r="L98" s="72"/>
      <c r="M98" s="72">
        <f>'Volume Calculator'!$J98*$P$16</f>
        <v>0</v>
      </c>
      <c r="N98" s="72">
        <f>'Volume Calculator'!$M98*$P$17</f>
        <v>0</v>
      </c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</row>
    <row r="99" spans="1:65" s="2" customFormat="1" hidden="1" outlineLevel="1" x14ac:dyDescent="0.2">
      <c r="A99" s="40">
        <v>69</v>
      </c>
      <c r="B99" s="40" t="s">
        <v>270</v>
      </c>
      <c r="C99" s="41" t="s">
        <v>7</v>
      </c>
      <c r="D99" s="42" t="s">
        <v>8</v>
      </c>
      <c r="E99" s="56"/>
      <c r="F99" s="40">
        <f t="shared" si="10"/>
        <v>0</v>
      </c>
      <c r="G99" s="44">
        <f>'Volume Calculator'!$F99/$P$12</f>
        <v>0</v>
      </c>
      <c r="H99" s="40"/>
      <c r="I99" s="78">
        <f t="shared" ref="I99:I105" si="11">IF(H99="Yes",F99*P$11,F99)</f>
        <v>0</v>
      </c>
      <c r="J99" s="73">
        <f t="shared" si="8"/>
        <v>0</v>
      </c>
      <c r="K99" s="74">
        <f t="shared" si="9"/>
        <v>0</v>
      </c>
      <c r="L99" s="78"/>
      <c r="M99" s="74">
        <f>'Volume Calculator'!$J99*$P$16</f>
        <v>0</v>
      </c>
      <c r="N99" s="74">
        <f>'Volume Calculator'!$M99*$P$17</f>
        <v>0</v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</row>
    <row r="100" spans="1:65" s="1" customFormat="1" hidden="1" outlineLevel="1" x14ac:dyDescent="0.2">
      <c r="A100" s="33">
        <v>123</v>
      </c>
      <c r="B100" s="33" t="s">
        <v>270</v>
      </c>
      <c r="C100" s="46" t="s">
        <v>73</v>
      </c>
      <c r="D100" s="36" t="s">
        <v>8</v>
      </c>
      <c r="E100" s="57"/>
      <c r="F100" s="33">
        <f t="shared" si="10"/>
        <v>0</v>
      </c>
      <c r="G100" s="38">
        <f>'Volume Calculator'!$F100/$P$12</f>
        <v>0</v>
      </c>
      <c r="H100" s="33"/>
      <c r="I100" s="77">
        <f t="shared" si="11"/>
        <v>0</v>
      </c>
      <c r="J100" s="75">
        <f t="shared" si="8"/>
        <v>0</v>
      </c>
      <c r="K100" s="76">
        <f t="shared" si="9"/>
        <v>0</v>
      </c>
      <c r="L100" s="77"/>
      <c r="M100" s="76">
        <f>'Volume Calculator'!$J100*$P$16</f>
        <v>0</v>
      </c>
      <c r="N100" s="76">
        <f>'Volume Calculator'!$M100*$P$17</f>
        <v>0</v>
      </c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</row>
    <row r="101" spans="1:65" s="2" customFormat="1" hidden="1" outlineLevel="1" x14ac:dyDescent="0.2">
      <c r="A101" s="40">
        <v>124</v>
      </c>
      <c r="B101" s="40" t="s">
        <v>270</v>
      </c>
      <c r="C101" s="41" t="s">
        <v>74</v>
      </c>
      <c r="D101" s="42" t="s">
        <v>3</v>
      </c>
      <c r="E101" s="56"/>
      <c r="F101" s="40">
        <f t="shared" si="10"/>
        <v>0</v>
      </c>
      <c r="G101" s="44">
        <f>'Volume Calculator'!$F101/$P$12</f>
        <v>0</v>
      </c>
      <c r="H101" s="40"/>
      <c r="I101" s="78">
        <f t="shared" si="11"/>
        <v>0</v>
      </c>
      <c r="J101" s="73">
        <f t="shared" si="8"/>
        <v>0</v>
      </c>
      <c r="K101" s="74">
        <f t="shared" si="9"/>
        <v>0</v>
      </c>
      <c r="L101" s="78"/>
      <c r="M101" s="74">
        <f>'Volume Calculator'!$J101*$P$16</f>
        <v>0</v>
      </c>
      <c r="N101" s="74">
        <f>'Volume Calculator'!$M101*$P$17</f>
        <v>0</v>
      </c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</row>
    <row r="102" spans="1:65" s="1" customFormat="1" hidden="1" outlineLevel="1" x14ac:dyDescent="0.2">
      <c r="A102" s="33">
        <v>125</v>
      </c>
      <c r="B102" s="33" t="s">
        <v>270</v>
      </c>
      <c r="C102" s="46" t="s">
        <v>75</v>
      </c>
      <c r="D102" s="36" t="s">
        <v>43</v>
      </c>
      <c r="E102" s="57"/>
      <c r="F102" s="33">
        <f t="shared" si="10"/>
        <v>0</v>
      </c>
      <c r="G102" s="38">
        <f>'Volume Calculator'!$F102/$P$12</f>
        <v>0</v>
      </c>
      <c r="H102" s="33"/>
      <c r="I102" s="77">
        <f t="shared" si="11"/>
        <v>0</v>
      </c>
      <c r="J102" s="75">
        <f t="shared" si="8"/>
        <v>0</v>
      </c>
      <c r="K102" s="76">
        <f t="shared" si="9"/>
        <v>0</v>
      </c>
      <c r="L102" s="77"/>
      <c r="M102" s="76">
        <f>'Volume Calculator'!$J102*$P$16</f>
        <v>0</v>
      </c>
      <c r="N102" s="76">
        <f>'Volume Calculator'!$M102*$P$17</f>
        <v>0</v>
      </c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</row>
    <row r="103" spans="1:65" s="2" customFormat="1" hidden="1" outlineLevel="1" x14ac:dyDescent="0.2">
      <c r="A103" s="40">
        <v>126</v>
      </c>
      <c r="B103" s="40" t="s">
        <v>270</v>
      </c>
      <c r="C103" s="41" t="s">
        <v>76</v>
      </c>
      <c r="D103" s="42" t="s">
        <v>3</v>
      </c>
      <c r="E103" s="56"/>
      <c r="F103" s="40">
        <f t="shared" si="10"/>
        <v>0</v>
      </c>
      <c r="G103" s="44">
        <f>'Volume Calculator'!$F103/$P$12</f>
        <v>0</v>
      </c>
      <c r="H103" s="40"/>
      <c r="I103" s="78">
        <f t="shared" si="11"/>
        <v>0</v>
      </c>
      <c r="J103" s="73">
        <f t="shared" si="8"/>
        <v>0</v>
      </c>
      <c r="K103" s="74">
        <f t="shared" si="9"/>
        <v>0</v>
      </c>
      <c r="L103" s="78"/>
      <c r="M103" s="74">
        <f>'Volume Calculator'!$J103*$P$16</f>
        <v>0</v>
      </c>
      <c r="N103" s="74">
        <f>'Volume Calculator'!$M103*$P$17</f>
        <v>0</v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</row>
    <row r="104" spans="1:65" s="1" customFormat="1" hidden="1" outlineLevel="1" x14ac:dyDescent="0.2">
      <c r="A104" s="33">
        <v>181</v>
      </c>
      <c r="B104" s="33" t="s">
        <v>270</v>
      </c>
      <c r="C104" s="46" t="s">
        <v>135</v>
      </c>
      <c r="D104" s="36" t="s">
        <v>6</v>
      </c>
      <c r="E104" s="57"/>
      <c r="F104" s="33">
        <f t="shared" si="10"/>
        <v>0</v>
      </c>
      <c r="G104" s="38">
        <f>'Volume Calculator'!$F104/$P$12</f>
        <v>0</v>
      </c>
      <c r="H104" s="33"/>
      <c r="I104" s="77">
        <f t="shared" si="11"/>
        <v>0</v>
      </c>
      <c r="J104" s="75">
        <f t="shared" si="8"/>
        <v>0</v>
      </c>
      <c r="K104" s="76">
        <f t="shared" si="9"/>
        <v>0</v>
      </c>
      <c r="L104" s="77"/>
      <c r="M104" s="76">
        <f>'Volume Calculator'!$J104*$P$16</f>
        <v>0</v>
      </c>
      <c r="N104" s="76">
        <f>'Volume Calculator'!$M104*$P$17</f>
        <v>0</v>
      </c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</row>
    <row r="105" spans="1:65" s="2" customFormat="1" hidden="1" outlineLevel="1" x14ac:dyDescent="0.2">
      <c r="A105" s="40">
        <v>223</v>
      </c>
      <c r="B105" s="40" t="s">
        <v>270</v>
      </c>
      <c r="C105" s="41" t="s">
        <v>178</v>
      </c>
      <c r="D105" s="42" t="s">
        <v>14</v>
      </c>
      <c r="E105" s="56"/>
      <c r="F105" s="40">
        <f t="shared" si="10"/>
        <v>0</v>
      </c>
      <c r="G105" s="44">
        <f>'Volume Calculator'!$F105/$P$12</f>
        <v>0</v>
      </c>
      <c r="H105" s="40"/>
      <c r="I105" s="78">
        <f t="shared" si="11"/>
        <v>0</v>
      </c>
      <c r="J105" s="73">
        <f t="shared" si="8"/>
        <v>0</v>
      </c>
      <c r="K105" s="74">
        <f t="shared" si="9"/>
        <v>0</v>
      </c>
      <c r="L105" s="78"/>
      <c r="M105" s="74">
        <f>'Volume Calculator'!$J105*$P$16</f>
        <v>0</v>
      </c>
      <c r="N105" s="74">
        <f>'Volume Calculator'!$M105*$P$17</f>
        <v>0</v>
      </c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</row>
    <row r="106" spans="1:65" s="2" customFormat="1" ht="15.75" collapsed="1" x14ac:dyDescent="0.2">
      <c r="A106" s="33"/>
      <c r="B106" s="34" t="s">
        <v>266</v>
      </c>
      <c r="C106" s="35" t="s">
        <v>266</v>
      </c>
      <c r="D106" s="36"/>
      <c r="E106" s="65"/>
      <c r="F106" s="66">
        <f t="shared" si="10"/>
        <v>0</v>
      </c>
      <c r="G106" s="66">
        <f>'Volume Calculator'!$F106/$P$12</f>
        <v>0</v>
      </c>
      <c r="H106" s="66"/>
      <c r="I106" s="72">
        <f>IF(H106="Yes",F106*P$10,F106)</f>
        <v>0</v>
      </c>
      <c r="J106" s="72">
        <f t="shared" si="8"/>
        <v>0</v>
      </c>
      <c r="K106" s="72">
        <f t="shared" si="9"/>
        <v>0</v>
      </c>
      <c r="L106" s="72"/>
      <c r="M106" s="72">
        <f>'Volume Calculator'!$J106*$P$16</f>
        <v>0</v>
      </c>
      <c r="N106" s="72">
        <f>'Volume Calculator'!$M106*$P$17</f>
        <v>0</v>
      </c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</row>
    <row r="107" spans="1:65" s="1" customFormat="1" hidden="1" outlineLevel="1" x14ac:dyDescent="0.2">
      <c r="A107" s="40">
        <v>8</v>
      </c>
      <c r="B107" s="40" t="s">
        <v>266</v>
      </c>
      <c r="C107" s="41" t="s">
        <v>195</v>
      </c>
      <c r="D107" s="42" t="s">
        <v>6</v>
      </c>
      <c r="E107" s="56"/>
      <c r="F107" s="40">
        <f t="shared" si="10"/>
        <v>0</v>
      </c>
      <c r="G107" s="44">
        <f>'Volume Calculator'!$F107/$P$12</f>
        <v>0</v>
      </c>
      <c r="H107" s="40"/>
      <c r="I107" s="78">
        <f t="shared" ref="I107:I126" si="12">IF(H107="Yes",F107*P$11,F107)</f>
        <v>0</v>
      </c>
      <c r="J107" s="73">
        <f t="shared" si="8"/>
        <v>0</v>
      </c>
      <c r="K107" s="74">
        <f t="shared" si="9"/>
        <v>0</v>
      </c>
      <c r="L107" s="78"/>
      <c r="M107" s="74">
        <f>'Volume Calculator'!$J107*$P$16</f>
        <v>0</v>
      </c>
      <c r="N107" s="74">
        <f>'Volume Calculator'!$M107*$P$17</f>
        <v>0</v>
      </c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</row>
    <row r="108" spans="1:65" s="2" customFormat="1" hidden="1" outlineLevel="1" x14ac:dyDescent="0.2">
      <c r="A108" s="33">
        <v>37</v>
      </c>
      <c r="B108" s="33" t="s">
        <v>266</v>
      </c>
      <c r="C108" s="46" t="s">
        <v>218</v>
      </c>
      <c r="D108" s="36" t="s">
        <v>16</v>
      </c>
      <c r="E108" s="57"/>
      <c r="F108" s="33">
        <f t="shared" si="10"/>
        <v>0</v>
      </c>
      <c r="G108" s="38">
        <f>'Volume Calculator'!$F108/$P$12</f>
        <v>0</v>
      </c>
      <c r="H108" s="33"/>
      <c r="I108" s="77">
        <f t="shared" si="12"/>
        <v>0</v>
      </c>
      <c r="J108" s="75">
        <f t="shared" si="8"/>
        <v>0</v>
      </c>
      <c r="K108" s="76">
        <f t="shared" si="9"/>
        <v>0</v>
      </c>
      <c r="L108" s="77"/>
      <c r="M108" s="76">
        <f>'Volume Calculator'!$J108*$P$16</f>
        <v>0</v>
      </c>
      <c r="N108" s="76">
        <f>'Volume Calculator'!$M108*$P$17</f>
        <v>0</v>
      </c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</row>
    <row r="109" spans="1:65" s="1" customFormat="1" hidden="1" outlineLevel="1" x14ac:dyDescent="0.2">
      <c r="A109" s="40">
        <v>40</v>
      </c>
      <c r="B109" s="40" t="s">
        <v>266</v>
      </c>
      <c r="C109" s="41" t="s">
        <v>221</v>
      </c>
      <c r="D109" s="42" t="s">
        <v>1</v>
      </c>
      <c r="E109" s="56"/>
      <c r="F109" s="40">
        <f t="shared" si="10"/>
        <v>0</v>
      </c>
      <c r="G109" s="44">
        <f>'Volume Calculator'!$F109/$P$12</f>
        <v>0</v>
      </c>
      <c r="H109" s="40"/>
      <c r="I109" s="78">
        <f t="shared" si="12"/>
        <v>0</v>
      </c>
      <c r="J109" s="73">
        <f t="shared" si="8"/>
        <v>0</v>
      </c>
      <c r="K109" s="74">
        <f t="shared" si="9"/>
        <v>0</v>
      </c>
      <c r="L109" s="78"/>
      <c r="M109" s="74">
        <f>'Volume Calculator'!$J109*$P$16</f>
        <v>0</v>
      </c>
      <c r="N109" s="74">
        <f>'Volume Calculator'!$M109*$P$17</f>
        <v>0</v>
      </c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</row>
    <row r="110" spans="1:65" s="2" customFormat="1" hidden="1" outlineLevel="1" x14ac:dyDescent="0.2">
      <c r="A110" s="33">
        <v>55</v>
      </c>
      <c r="B110" s="33" t="s">
        <v>266</v>
      </c>
      <c r="C110" s="46" t="s">
        <v>234</v>
      </c>
      <c r="D110" s="36" t="s">
        <v>16</v>
      </c>
      <c r="E110" s="57"/>
      <c r="F110" s="33">
        <f t="shared" si="10"/>
        <v>0</v>
      </c>
      <c r="G110" s="38">
        <f>'Volume Calculator'!$F110/$P$12</f>
        <v>0</v>
      </c>
      <c r="H110" s="33"/>
      <c r="I110" s="77">
        <f t="shared" si="12"/>
        <v>0</v>
      </c>
      <c r="J110" s="75">
        <f t="shared" si="8"/>
        <v>0</v>
      </c>
      <c r="K110" s="76">
        <f t="shared" si="9"/>
        <v>0</v>
      </c>
      <c r="L110" s="77"/>
      <c r="M110" s="76">
        <f>'Volume Calculator'!$J110*$P$16</f>
        <v>0</v>
      </c>
      <c r="N110" s="76">
        <f>'Volume Calculator'!$M110*$P$17</f>
        <v>0</v>
      </c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</row>
    <row r="111" spans="1:65" s="1" customFormat="1" hidden="1" outlineLevel="1" x14ac:dyDescent="0.2">
      <c r="A111" s="40">
        <v>79</v>
      </c>
      <c r="B111" s="40" t="s">
        <v>266</v>
      </c>
      <c r="C111" s="41" t="s">
        <v>22</v>
      </c>
      <c r="D111" s="42" t="s">
        <v>1</v>
      </c>
      <c r="E111" s="56"/>
      <c r="F111" s="40">
        <f t="shared" si="10"/>
        <v>0</v>
      </c>
      <c r="G111" s="44">
        <f>'Volume Calculator'!$F111/$P$12</f>
        <v>0</v>
      </c>
      <c r="H111" s="40"/>
      <c r="I111" s="78">
        <f t="shared" si="12"/>
        <v>0</v>
      </c>
      <c r="J111" s="73">
        <f t="shared" si="8"/>
        <v>0</v>
      </c>
      <c r="K111" s="74">
        <f t="shared" si="9"/>
        <v>0</v>
      </c>
      <c r="L111" s="78"/>
      <c r="M111" s="74">
        <f>'Volume Calculator'!$J111*$P$16</f>
        <v>0</v>
      </c>
      <c r="N111" s="74">
        <f>'Volume Calculator'!$M111*$P$17</f>
        <v>0</v>
      </c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</row>
    <row r="112" spans="1:65" s="2" customFormat="1" hidden="1" outlineLevel="1" x14ac:dyDescent="0.2">
      <c r="A112" s="33">
        <v>86</v>
      </c>
      <c r="B112" s="33" t="s">
        <v>266</v>
      </c>
      <c r="C112" s="46" t="s">
        <v>30</v>
      </c>
      <c r="D112" s="36" t="s">
        <v>10</v>
      </c>
      <c r="E112" s="57"/>
      <c r="F112" s="33">
        <f t="shared" si="10"/>
        <v>0</v>
      </c>
      <c r="G112" s="38">
        <f>'Volume Calculator'!$F112/$P$12</f>
        <v>0</v>
      </c>
      <c r="H112" s="33"/>
      <c r="I112" s="77">
        <f t="shared" si="12"/>
        <v>0</v>
      </c>
      <c r="J112" s="75">
        <f t="shared" si="8"/>
        <v>0</v>
      </c>
      <c r="K112" s="76">
        <f t="shared" si="9"/>
        <v>0</v>
      </c>
      <c r="L112" s="77"/>
      <c r="M112" s="76">
        <f>'Volume Calculator'!$J112*$P$16</f>
        <v>0</v>
      </c>
      <c r="N112" s="76">
        <f>'Volume Calculator'!$M112*$P$17</f>
        <v>0</v>
      </c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</row>
    <row r="113" spans="1:65" s="1" customFormat="1" hidden="1" outlineLevel="1" x14ac:dyDescent="0.2">
      <c r="A113" s="40">
        <v>90</v>
      </c>
      <c r="B113" s="40" t="s">
        <v>266</v>
      </c>
      <c r="C113" s="41" t="s">
        <v>32</v>
      </c>
      <c r="D113" s="42" t="s">
        <v>6</v>
      </c>
      <c r="E113" s="56"/>
      <c r="F113" s="40">
        <f t="shared" si="10"/>
        <v>0</v>
      </c>
      <c r="G113" s="44">
        <f>'Volume Calculator'!$F113/$P$12</f>
        <v>0</v>
      </c>
      <c r="H113" s="40"/>
      <c r="I113" s="78">
        <f t="shared" si="12"/>
        <v>0</v>
      </c>
      <c r="J113" s="73">
        <f t="shared" si="8"/>
        <v>0</v>
      </c>
      <c r="K113" s="74">
        <f t="shared" si="9"/>
        <v>0</v>
      </c>
      <c r="L113" s="78"/>
      <c r="M113" s="74">
        <f>'Volume Calculator'!$J113*$P$16</f>
        <v>0</v>
      </c>
      <c r="N113" s="74">
        <f>'Volume Calculator'!$M113*$P$17</f>
        <v>0</v>
      </c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</row>
    <row r="114" spans="1:65" s="2" customFormat="1" hidden="1" outlineLevel="1" x14ac:dyDescent="0.2">
      <c r="A114" s="33">
        <v>109</v>
      </c>
      <c r="B114" s="33" t="s">
        <v>266</v>
      </c>
      <c r="C114" s="46" t="s">
        <v>55</v>
      </c>
      <c r="D114" s="36">
        <v>15</v>
      </c>
      <c r="E114" s="57"/>
      <c r="F114" s="33">
        <f t="shared" si="10"/>
        <v>0</v>
      </c>
      <c r="G114" s="38">
        <f>'Volume Calculator'!$F114/$P$12</f>
        <v>0</v>
      </c>
      <c r="H114" s="33"/>
      <c r="I114" s="77">
        <f t="shared" si="12"/>
        <v>0</v>
      </c>
      <c r="J114" s="75">
        <f t="shared" si="8"/>
        <v>0</v>
      </c>
      <c r="K114" s="76">
        <f t="shared" si="9"/>
        <v>0</v>
      </c>
      <c r="L114" s="77"/>
      <c r="M114" s="76">
        <f>'Volume Calculator'!$J114*$P$16</f>
        <v>0</v>
      </c>
      <c r="N114" s="76">
        <f>'Volume Calculator'!$M114*$P$17</f>
        <v>0</v>
      </c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</row>
    <row r="115" spans="1:65" s="1" customFormat="1" hidden="1" outlineLevel="1" x14ac:dyDescent="0.2">
      <c r="A115" s="40">
        <v>110</v>
      </c>
      <c r="B115" s="40" t="s">
        <v>266</v>
      </c>
      <c r="C115" s="41" t="s">
        <v>56</v>
      </c>
      <c r="D115" s="42" t="s">
        <v>57</v>
      </c>
      <c r="E115" s="56"/>
      <c r="F115" s="40">
        <f t="shared" si="10"/>
        <v>0</v>
      </c>
      <c r="G115" s="44">
        <f>'Volume Calculator'!$F115/$P$12</f>
        <v>0</v>
      </c>
      <c r="H115" s="40"/>
      <c r="I115" s="78">
        <f t="shared" si="12"/>
        <v>0</v>
      </c>
      <c r="J115" s="73">
        <f t="shared" si="8"/>
        <v>0</v>
      </c>
      <c r="K115" s="74">
        <f t="shared" si="9"/>
        <v>0</v>
      </c>
      <c r="L115" s="78"/>
      <c r="M115" s="74">
        <f>'Volume Calculator'!$J115*$P$16</f>
        <v>0</v>
      </c>
      <c r="N115" s="74">
        <f>'Volume Calculator'!$M115*$P$17</f>
        <v>0</v>
      </c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</row>
    <row r="116" spans="1:65" s="2" customFormat="1" hidden="1" outlineLevel="1" x14ac:dyDescent="0.2">
      <c r="A116" s="33">
        <v>111</v>
      </c>
      <c r="B116" s="33" t="s">
        <v>266</v>
      </c>
      <c r="C116" s="46" t="s">
        <v>58</v>
      </c>
      <c r="D116" s="36" t="s">
        <v>59</v>
      </c>
      <c r="E116" s="57"/>
      <c r="F116" s="33">
        <f t="shared" si="10"/>
        <v>0</v>
      </c>
      <c r="G116" s="38">
        <f>'Volume Calculator'!$F116/$P$12</f>
        <v>0</v>
      </c>
      <c r="H116" s="33"/>
      <c r="I116" s="77">
        <f t="shared" si="12"/>
        <v>0</v>
      </c>
      <c r="J116" s="75">
        <f t="shared" si="8"/>
        <v>0</v>
      </c>
      <c r="K116" s="76">
        <f t="shared" si="9"/>
        <v>0</v>
      </c>
      <c r="L116" s="77"/>
      <c r="M116" s="76">
        <f>'Volume Calculator'!$J116*$P$16</f>
        <v>0</v>
      </c>
      <c r="N116" s="76">
        <f>'Volume Calculator'!$M116*$P$17</f>
        <v>0</v>
      </c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</row>
    <row r="117" spans="1:65" s="1" customFormat="1" hidden="1" outlineLevel="1" x14ac:dyDescent="0.2">
      <c r="A117" s="40">
        <v>129</v>
      </c>
      <c r="B117" s="40" t="s">
        <v>266</v>
      </c>
      <c r="C117" s="41" t="s">
        <v>79</v>
      </c>
      <c r="D117" s="42" t="s">
        <v>6</v>
      </c>
      <c r="E117" s="56"/>
      <c r="F117" s="40">
        <f t="shared" si="10"/>
        <v>0</v>
      </c>
      <c r="G117" s="44">
        <f>'Volume Calculator'!$F117/$P$12</f>
        <v>0</v>
      </c>
      <c r="H117" s="40"/>
      <c r="I117" s="78">
        <f t="shared" si="12"/>
        <v>0</v>
      </c>
      <c r="J117" s="73">
        <f t="shared" si="8"/>
        <v>0</v>
      </c>
      <c r="K117" s="74">
        <f t="shared" si="9"/>
        <v>0</v>
      </c>
      <c r="L117" s="78"/>
      <c r="M117" s="74">
        <f>'Volume Calculator'!$J117*$P$16</f>
        <v>0</v>
      </c>
      <c r="N117" s="74">
        <f>'Volume Calculator'!$M117*$P$17</f>
        <v>0</v>
      </c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</row>
    <row r="118" spans="1:65" s="2" customFormat="1" hidden="1" outlineLevel="1" x14ac:dyDescent="0.2">
      <c r="A118" s="33">
        <v>135</v>
      </c>
      <c r="B118" s="33" t="s">
        <v>266</v>
      </c>
      <c r="C118" s="46" t="s">
        <v>84</v>
      </c>
      <c r="D118" s="36" t="s">
        <v>1</v>
      </c>
      <c r="E118" s="57"/>
      <c r="F118" s="33">
        <f t="shared" si="10"/>
        <v>0</v>
      </c>
      <c r="G118" s="38">
        <f>'Volume Calculator'!$F118/$P$12</f>
        <v>0</v>
      </c>
      <c r="H118" s="33"/>
      <c r="I118" s="77">
        <f t="shared" si="12"/>
        <v>0</v>
      </c>
      <c r="J118" s="75">
        <f t="shared" si="8"/>
        <v>0</v>
      </c>
      <c r="K118" s="76">
        <f t="shared" si="9"/>
        <v>0</v>
      </c>
      <c r="L118" s="77" t="s">
        <v>258</v>
      </c>
      <c r="M118" s="76">
        <f>'Volume Calculator'!$J118*$P$16</f>
        <v>0</v>
      </c>
      <c r="N118" s="76">
        <f>'Volume Calculator'!$M118*$P$17</f>
        <v>0</v>
      </c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</row>
    <row r="119" spans="1:65" s="1" customFormat="1" hidden="1" outlineLevel="1" x14ac:dyDescent="0.2">
      <c r="A119" s="40">
        <v>146</v>
      </c>
      <c r="B119" s="40" t="s">
        <v>266</v>
      </c>
      <c r="C119" s="41" t="s">
        <v>95</v>
      </c>
      <c r="D119" s="42" t="s">
        <v>43</v>
      </c>
      <c r="E119" s="56"/>
      <c r="F119" s="40">
        <f t="shared" si="10"/>
        <v>0</v>
      </c>
      <c r="G119" s="44">
        <f>'Volume Calculator'!$F119/$P$12</f>
        <v>0</v>
      </c>
      <c r="H119" s="40"/>
      <c r="I119" s="78">
        <f t="shared" si="12"/>
        <v>0</v>
      </c>
      <c r="J119" s="73">
        <f t="shared" si="8"/>
        <v>0</v>
      </c>
      <c r="K119" s="74">
        <f t="shared" si="9"/>
        <v>0</v>
      </c>
      <c r="L119" s="78"/>
      <c r="M119" s="74">
        <f>'Volume Calculator'!$J119*$P$16</f>
        <v>0</v>
      </c>
      <c r="N119" s="74">
        <f>'Volume Calculator'!$M119*$P$17</f>
        <v>0</v>
      </c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</row>
    <row r="120" spans="1:65" s="2" customFormat="1" hidden="1" outlineLevel="1" x14ac:dyDescent="0.2">
      <c r="A120" s="33">
        <v>148</v>
      </c>
      <c r="B120" s="33" t="s">
        <v>266</v>
      </c>
      <c r="C120" s="46" t="s">
        <v>97</v>
      </c>
      <c r="D120" s="36" t="s">
        <v>6</v>
      </c>
      <c r="E120" s="57"/>
      <c r="F120" s="33">
        <f t="shared" si="10"/>
        <v>0</v>
      </c>
      <c r="G120" s="38">
        <f>'Volume Calculator'!$F120/$P$12</f>
        <v>0</v>
      </c>
      <c r="H120" s="33"/>
      <c r="I120" s="77">
        <f t="shared" si="12"/>
        <v>0</v>
      </c>
      <c r="J120" s="75">
        <f t="shared" si="8"/>
        <v>0</v>
      </c>
      <c r="K120" s="76">
        <f t="shared" si="9"/>
        <v>0</v>
      </c>
      <c r="L120" s="77"/>
      <c r="M120" s="76">
        <f>'Volume Calculator'!$J120*$P$16</f>
        <v>0</v>
      </c>
      <c r="N120" s="76">
        <f>'Volume Calculator'!$M120*$P$17</f>
        <v>0</v>
      </c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</row>
    <row r="121" spans="1:65" s="1" customFormat="1" hidden="1" outlineLevel="1" x14ac:dyDescent="0.2">
      <c r="A121" s="40">
        <v>199</v>
      </c>
      <c r="B121" s="40" t="s">
        <v>266</v>
      </c>
      <c r="C121" s="41" t="s">
        <v>154</v>
      </c>
      <c r="D121" s="42" t="s">
        <v>155</v>
      </c>
      <c r="E121" s="56"/>
      <c r="F121" s="40">
        <f t="shared" si="10"/>
        <v>0</v>
      </c>
      <c r="G121" s="44">
        <f>'Volume Calculator'!$F121/$P$12</f>
        <v>0</v>
      </c>
      <c r="H121" s="40"/>
      <c r="I121" s="78">
        <f t="shared" si="12"/>
        <v>0</v>
      </c>
      <c r="J121" s="73">
        <f t="shared" si="8"/>
        <v>0</v>
      </c>
      <c r="K121" s="74">
        <f t="shared" si="9"/>
        <v>0</v>
      </c>
      <c r="L121" s="78"/>
      <c r="M121" s="74">
        <f>'Volume Calculator'!$J121*$P$16</f>
        <v>0</v>
      </c>
      <c r="N121" s="74">
        <f>'Volume Calculator'!$M121*$P$17</f>
        <v>0</v>
      </c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</row>
    <row r="122" spans="1:65" s="2" customFormat="1" hidden="1" outlineLevel="1" x14ac:dyDescent="0.2">
      <c r="A122" s="33">
        <v>205</v>
      </c>
      <c r="B122" s="33" t="s">
        <v>266</v>
      </c>
      <c r="C122" s="46" t="s">
        <v>161</v>
      </c>
      <c r="D122" s="36" t="s">
        <v>1</v>
      </c>
      <c r="E122" s="57"/>
      <c r="F122" s="33">
        <f t="shared" si="10"/>
        <v>0</v>
      </c>
      <c r="G122" s="38">
        <f>'Volume Calculator'!$F122/$P$12</f>
        <v>0</v>
      </c>
      <c r="H122" s="33"/>
      <c r="I122" s="77">
        <f t="shared" si="12"/>
        <v>0</v>
      </c>
      <c r="J122" s="75">
        <f t="shared" si="8"/>
        <v>0</v>
      </c>
      <c r="K122" s="76">
        <f t="shared" si="9"/>
        <v>0</v>
      </c>
      <c r="L122" s="77"/>
      <c r="M122" s="76">
        <f>'Volume Calculator'!$J122*$P$16</f>
        <v>0</v>
      </c>
      <c r="N122" s="76">
        <f>'Volume Calculator'!$M122*$P$17</f>
        <v>0</v>
      </c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</row>
    <row r="123" spans="1:65" s="1" customFormat="1" hidden="1" outlineLevel="1" x14ac:dyDescent="0.2">
      <c r="A123" s="40">
        <v>217</v>
      </c>
      <c r="B123" s="40" t="s">
        <v>266</v>
      </c>
      <c r="C123" s="41" t="s">
        <v>172</v>
      </c>
      <c r="D123" s="42" t="s">
        <v>16</v>
      </c>
      <c r="E123" s="56"/>
      <c r="F123" s="40">
        <f t="shared" si="10"/>
        <v>0</v>
      </c>
      <c r="G123" s="44">
        <f>'Volume Calculator'!$F123/$P$12</f>
        <v>0</v>
      </c>
      <c r="H123" s="40"/>
      <c r="I123" s="78">
        <f t="shared" si="12"/>
        <v>0</v>
      </c>
      <c r="J123" s="73">
        <f t="shared" si="8"/>
        <v>0</v>
      </c>
      <c r="K123" s="74">
        <f t="shared" si="9"/>
        <v>0</v>
      </c>
      <c r="L123" s="78"/>
      <c r="M123" s="74">
        <f>'Volume Calculator'!$J123*$P$16</f>
        <v>0</v>
      </c>
      <c r="N123" s="74">
        <f>'Volume Calculator'!$M123*$P$17</f>
        <v>0</v>
      </c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</row>
    <row r="124" spans="1:65" s="2" customFormat="1" hidden="1" outlineLevel="1" x14ac:dyDescent="0.2">
      <c r="A124" s="33">
        <v>230</v>
      </c>
      <c r="B124" s="33" t="s">
        <v>266</v>
      </c>
      <c r="C124" s="46" t="s">
        <v>183</v>
      </c>
      <c r="D124" s="36" t="s">
        <v>10</v>
      </c>
      <c r="E124" s="57"/>
      <c r="F124" s="33">
        <f t="shared" si="10"/>
        <v>0</v>
      </c>
      <c r="G124" s="38">
        <f>'Volume Calculator'!$F124/$P$12</f>
        <v>0</v>
      </c>
      <c r="H124" s="33"/>
      <c r="I124" s="77">
        <f t="shared" si="12"/>
        <v>0</v>
      </c>
      <c r="J124" s="75">
        <f t="shared" si="8"/>
        <v>0</v>
      </c>
      <c r="K124" s="76">
        <f t="shared" si="9"/>
        <v>0</v>
      </c>
      <c r="L124" s="77"/>
      <c r="M124" s="76">
        <f>'Volume Calculator'!$J124*$P$16</f>
        <v>0</v>
      </c>
      <c r="N124" s="76">
        <f>'Volume Calculator'!$M124*$P$17</f>
        <v>0</v>
      </c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</row>
    <row r="125" spans="1:65" s="1" customFormat="1" hidden="1" outlineLevel="1" x14ac:dyDescent="0.2">
      <c r="A125" s="40">
        <v>231</v>
      </c>
      <c r="B125" s="40" t="s">
        <v>266</v>
      </c>
      <c r="C125" s="41" t="s">
        <v>184</v>
      </c>
      <c r="D125" s="42" t="s">
        <v>6</v>
      </c>
      <c r="E125" s="56"/>
      <c r="F125" s="40">
        <f t="shared" si="10"/>
        <v>0</v>
      </c>
      <c r="G125" s="44">
        <f>'Volume Calculator'!$F125/$P$12</f>
        <v>0</v>
      </c>
      <c r="H125" s="40"/>
      <c r="I125" s="78">
        <f t="shared" si="12"/>
        <v>0</v>
      </c>
      <c r="J125" s="73">
        <f t="shared" si="8"/>
        <v>0</v>
      </c>
      <c r="K125" s="74">
        <f t="shared" si="9"/>
        <v>0</v>
      </c>
      <c r="L125" s="78"/>
      <c r="M125" s="74">
        <f>'Volume Calculator'!$J125*$P$16</f>
        <v>0</v>
      </c>
      <c r="N125" s="74">
        <f>'Volume Calculator'!$M125*$P$17</f>
        <v>0</v>
      </c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</row>
    <row r="126" spans="1:65" s="2" customFormat="1" hidden="1" outlineLevel="1" x14ac:dyDescent="0.2">
      <c r="A126" s="33">
        <v>235</v>
      </c>
      <c r="B126" s="33" t="s">
        <v>266</v>
      </c>
      <c r="C126" s="46" t="s">
        <v>188</v>
      </c>
      <c r="D126" s="36" t="s">
        <v>16</v>
      </c>
      <c r="E126" s="57"/>
      <c r="F126" s="33">
        <f t="shared" si="10"/>
        <v>0</v>
      </c>
      <c r="G126" s="38">
        <f>'Volume Calculator'!$F126/$P$12</f>
        <v>0</v>
      </c>
      <c r="H126" s="33"/>
      <c r="I126" s="77">
        <f t="shared" si="12"/>
        <v>0</v>
      </c>
      <c r="J126" s="75">
        <f t="shared" si="8"/>
        <v>0</v>
      </c>
      <c r="K126" s="76">
        <f t="shared" si="9"/>
        <v>0</v>
      </c>
      <c r="L126" s="77"/>
      <c r="M126" s="76">
        <f>'Volume Calculator'!$J126*$P$16</f>
        <v>0</v>
      </c>
      <c r="N126" s="76">
        <f>'Volume Calculator'!$M126*$P$17</f>
        <v>0</v>
      </c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</row>
    <row r="127" spans="1:65" s="2" customFormat="1" ht="15.75" collapsed="1" x14ac:dyDescent="0.2">
      <c r="A127" s="40"/>
      <c r="B127" s="34" t="s">
        <v>264</v>
      </c>
      <c r="C127" s="35" t="s">
        <v>286</v>
      </c>
      <c r="D127" s="42"/>
      <c r="E127" s="65"/>
      <c r="F127" s="66">
        <f t="shared" si="10"/>
        <v>0</v>
      </c>
      <c r="G127" s="66">
        <f>'Volume Calculator'!$F127/$P$12</f>
        <v>0</v>
      </c>
      <c r="H127" s="66"/>
      <c r="I127" s="72">
        <f>IF(H127="Yes",F127*P$10,F127)</f>
        <v>0</v>
      </c>
      <c r="J127" s="72">
        <f t="shared" si="8"/>
        <v>0</v>
      </c>
      <c r="K127" s="72">
        <f t="shared" si="9"/>
        <v>0</v>
      </c>
      <c r="L127" s="72"/>
      <c r="M127" s="72">
        <f>'Volume Calculator'!$J127*$P$16</f>
        <v>0</v>
      </c>
      <c r="N127" s="72">
        <f>'Volume Calculator'!$M127*$P$17</f>
        <v>0</v>
      </c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</row>
    <row r="128" spans="1:65" s="1" customFormat="1" hidden="1" outlineLevel="1" x14ac:dyDescent="0.2">
      <c r="A128" s="33">
        <v>3</v>
      </c>
      <c r="B128" s="33" t="s">
        <v>264</v>
      </c>
      <c r="C128" s="46" t="s">
        <v>327</v>
      </c>
      <c r="D128" s="36">
        <v>25</v>
      </c>
      <c r="E128" s="57"/>
      <c r="F128" s="33">
        <f t="shared" si="10"/>
        <v>0</v>
      </c>
      <c r="G128" s="38">
        <f>'Volume Calculator'!$F128/$P$12</f>
        <v>0</v>
      </c>
      <c r="H128" s="33"/>
      <c r="I128" s="77">
        <f t="shared" ref="I128:I159" si="13">IF(H128="Yes",F128*P$11,F128)</f>
        <v>0</v>
      </c>
      <c r="J128" s="75">
        <f t="shared" si="8"/>
        <v>0</v>
      </c>
      <c r="K128" s="76">
        <f t="shared" si="9"/>
        <v>0</v>
      </c>
      <c r="L128" s="77"/>
      <c r="M128" s="76">
        <f>'Volume Calculator'!$J128*$P$16</f>
        <v>0</v>
      </c>
      <c r="N128" s="76">
        <f>'Volume Calculator'!$M128*$P$17</f>
        <v>0</v>
      </c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</row>
    <row r="129" spans="1:65" s="2" customFormat="1" hidden="1" outlineLevel="1" x14ac:dyDescent="0.2">
      <c r="A129" s="40">
        <v>4</v>
      </c>
      <c r="B129" s="40" t="s">
        <v>264</v>
      </c>
      <c r="C129" s="41" t="s">
        <v>328</v>
      </c>
      <c r="D129" s="42" t="s">
        <v>10</v>
      </c>
      <c r="E129" s="56"/>
      <c r="F129" s="40">
        <f t="shared" si="10"/>
        <v>0</v>
      </c>
      <c r="G129" s="44">
        <f>'Volume Calculator'!$F129/$P$12</f>
        <v>0</v>
      </c>
      <c r="H129" s="40"/>
      <c r="I129" s="78">
        <f t="shared" si="13"/>
        <v>0</v>
      </c>
      <c r="J129" s="73">
        <f t="shared" si="8"/>
        <v>0</v>
      </c>
      <c r="K129" s="74">
        <f t="shared" si="9"/>
        <v>0</v>
      </c>
      <c r="L129" s="78"/>
      <c r="M129" s="74">
        <f>'Volume Calculator'!$J129*$P$16</f>
        <v>0</v>
      </c>
      <c r="N129" s="74">
        <f>'Volume Calculator'!$M129*$P$17</f>
        <v>0</v>
      </c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</row>
    <row r="130" spans="1:65" s="1" customFormat="1" hidden="1" outlineLevel="1" x14ac:dyDescent="0.2">
      <c r="A130" s="33">
        <v>14</v>
      </c>
      <c r="B130" s="33" t="s">
        <v>264</v>
      </c>
      <c r="C130" s="46" t="s">
        <v>325</v>
      </c>
      <c r="D130" s="36" t="s">
        <v>8</v>
      </c>
      <c r="E130" s="57"/>
      <c r="F130" s="33">
        <f t="shared" si="10"/>
        <v>0</v>
      </c>
      <c r="G130" s="38">
        <f>'Volume Calculator'!$F130/$P$12</f>
        <v>0</v>
      </c>
      <c r="H130" s="33"/>
      <c r="I130" s="77">
        <f t="shared" si="13"/>
        <v>0</v>
      </c>
      <c r="J130" s="75">
        <f t="shared" si="8"/>
        <v>0</v>
      </c>
      <c r="K130" s="76">
        <f t="shared" si="9"/>
        <v>0</v>
      </c>
      <c r="L130" s="77"/>
      <c r="M130" s="76">
        <f>'Volume Calculator'!$J130*$P$16</f>
        <v>0</v>
      </c>
      <c r="N130" s="76">
        <f>'Volume Calculator'!$M130*$P$17</f>
        <v>0</v>
      </c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</row>
    <row r="131" spans="1:65" s="2" customFormat="1" hidden="1" outlineLevel="1" x14ac:dyDescent="0.2">
      <c r="A131" s="40">
        <v>15</v>
      </c>
      <c r="B131" s="40" t="s">
        <v>264</v>
      </c>
      <c r="C131" s="41" t="s">
        <v>326</v>
      </c>
      <c r="D131" s="42" t="s">
        <v>16</v>
      </c>
      <c r="E131" s="56"/>
      <c r="F131" s="40">
        <f t="shared" si="10"/>
        <v>0</v>
      </c>
      <c r="G131" s="44">
        <f>'Volume Calculator'!$F131/$P$12</f>
        <v>0</v>
      </c>
      <c r="H131" s="40"/>
      <c r="I131" s="78">
        <f t="shared" si="13"/>
        <v>0</v>
      </c>
      <c r="J131" s="73">
        <f t="shared" si="8"/>
        <v>0</v>
      </c>
      <c r="K131" s="74">
        <f t="shared" si="9"/>
        <v>0</v>
      </c>
      <c r="L131" s="78"/>
      <c r="M131" s="74">
        <f>'Volume Calculator'!$J131*$P$16</f>
        <v>0</v>
      </c>
      <c r="N131" s="74">
        <f>'Volume Calculator'!$M131*$P$17</f>
        <v>0</v>
      </c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</row>
    <row r="132" spans="1:65" s="1" customFormat="1" hidden="1" outlineLevel="1" x14ac:dyDescent="0.2">
      <c r="A132" s="33">
        <v>30</v>
      </c>
      <c r="B132" s="33" t="s">
        <v>264</v>
      </c>
      <c r="C132" s="46" t="s">
        <v>330</v>
      </c>
      <c r="D132" s="36" t="s">
        <v>64</v>
      </c>
      <c r="E132" s="57"/>
      <c r="F132" s="33">
        <f t="shared" si="10"/>
        <v>0</v>
      </c>
      <c r="G132" s="38">
        <f>'Volume Calculator'!$F132/$P$12</f>
        <v>0</v>
      </c>
      <c r="H132" s="33"/>
      <c r="I132" s="77">
        <f t="shared" si="13"/>
        <v>0</v>
      </c>
      <c r="J132" s="75">
        <f t="shared" si="8"/>
        <v>0</v>
      </c>
      <c r="K132" s="76">
        <f t="shared" si="9"/>
        <v>0</v>
      </c>
      <c r="L132" s="77" t="s">
        <v>258</v>
      </c>
      <c r="M132" s="76">
        <f>'Volume Calculator'!$J132*$P$16</f>
        <v>0</v>
      </c>
      <c r="N132" s="76">
        <f>'Volume Calculator'!$M132*$P$17</f>
        <v>0</v>
      </c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</row>
    <row r="133" spans="1:65" s="2" customFormat="1" hidden="1" outlineLevel="1" x14ac:dyDescent="0.2">
      <c r="A133" s="40">
        <v>31</v>
      </c>
      <c r="B133" s="40" t="s">
        <v>264</v>
      </c>
      <c r="C133" s="41" t="s">
        <v>329</v>
      </c>
      <c r="D133" s="42" t="s">
        <v>10</v>
      </c>
      <c r="E133" s="56"/>
      <c r="F133" s="40">
        <f t="shared" si="10"/>
        <v>0</v>
      </c>
      <c r="G133" s="44">
        <f>'Volume Calculator'!$F133/$P$12</f>
        <v>0</v>
      </c>
      <c r="H133" s="40"/>
      <c r="I133" s="78">
        <f t="shared" si="13"/>
        <v>0</v>
      </c>
      <c r="J133" s="73">
        <f t="shared" si="8"/>
        <v>0</v>
      </c>
      <c r="K133" s="74">
        <f t="shared" si="9"/>
        <v>0</v>
      </c>
      <c r="L133" s="78" t="s">
        <v>258</v>
      </c>
      <c r="M133" s="74">
        <f>'Volume Calculator'!$J133*$P$16</f>
        <v>0</v>
      </c>
      <c r="N133" s="74">
        <f>'Volume Calculator'!$M133*$P$17</f>
        <v>0</v>
      </c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</row>
    <row r="134" spans="1:65" s="1" customFormat="1" hidden="1" outlineLevel="1" x14ac:dyDescent="0.2">
      <c r="A134" s="33">
        <v>32</v>
      </c>
      <c r="B134" s="33" t="s">
        <v>264</v>
      </c>
      <c r="C134" s="46" t="s">
        <v>331</v>
      </c>
      <c r="D134" s="36" t="s">
        <v>1</v>
      </c>
      <c r="E134" s="57"/>
      <c r="F134" s="33">
        <f t="shared" si="10"/>
        <v>0</v>
      </c>
      <c r="G134" s="38">
        <f>'Volume Calculator'!$F134/$P$12</f>
        <v>0</v>
      </c>
      <c r="H134" s="33"/>
      <c r="I134" s="77">
        <f t="shared" si="13"/>
        <v>0</v>
      </c>
      <c r="J134" s="75">
        <f t="shared" si="8"/>
        <v>0</v>
      </c>
      <c r="K134" s="76">
        <f t="shared" si="9"/>
        <v>0</v>
      </c>
      <c r="L134" s="77" t="s">
        <v>258</v>
      </c>
      <c r="M134" s="76">
        <f>'Volume Calculator'!$J134*$P$16</f>
        <v>0</v>
      </c>
      <c r="N134" s="76">
        <f>'Volume Calculator'!$M134*$P$17</f>
        <v>0</v>
      </c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</row>
    <row r="135" spans="1:65" s="2" customFormat="1" hidden="1" outlineLevel="1" x14ac:dyDescent="0.2">
      <c r="A135" s="40">
        <v>39</v>
      </c>
      <c r="B135" s="40" t="s">
        <v>264</v>
      </c>
      <c r="C135" s="41" t="s">
        <v>220</v>
      </c>
      <c r="D135" s="42">
        <v>25</v>
      </c>
      <c r="E135" s="56"/>
      <c r="F135" s="40">
        <f t="shared" si="10"/>
        <v>0</v>
      </c>
      <c r="G135" s="44">
        <f>'Volume Calculator'!$F135/$P$12</f>
        <v>0</v>
      </c>
      <c r="H135" s="40"/>
      <c r="I135" s="78">
        <f t="shared" si="13"/>
        <v>0</v>
      </c>
      <c r="J135" s="73">
        <f t="shared" si="8"/>
        <v>0</v>
      </c>
      <c r="K135" s="74">
        <f t="shared" si="9"/>
        <v>0</v>
      </c>
      <c r="L135" s="78"/>
      <c r="M135" s="74">
        <f>'Volume Calculator'!$J135*$P$16</f>
        <v>0</v>
      </c>
      <c r="N135" s="74">
        <f>'Volume Calculator'!$M135*$P$17</f>
        <v>0</v>
      </c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</row>
    <row r="136" spans="1:65" s="1" customFormat="1" hidden="1" outlineLevel="1" x14ac:dyDescent="0.2">
      <c r="A136" s="33">
        <v>41</v>
      </c>
      <c r="B136" s="33" t="s">
        <v>264</v>
      </c>
      <c r="C136" s="46" t="s">
        <v>222</v>
      </c>
      <c r="D136" s="36" t="s">
        <v>59</v>
      </c>
      <c r="E136" s="57"/>
      <c r="F136" s="33">
        <f t="shared" si="10"/>
        <v>0</v>
      </c>
      <c r="G136" s="38">
        <f>'Volume Calculator'!$F136/$P$12</f>
        <v>0</v>
      </c>
      <c r="H136" s="33"/>
      <c r="I136" s="77">
        <f t="shared" si="13"/>
        <v>0</v>
      </c>
      <c r="J136" s="75">
        <f t="shared" si="8"/>
        <v>0</v>
      </c>
      <c r="K136" s="76">
        <f t="shared" si="9"/>
        <v>0</v>
      </c>
      <c r="L136" s="77"/>
      <c r="M136" s="76">
        <f>'Volume Calculator'!$J136*$P$16</f>
        <v>0</v>
      </c>
      <c r="N136" s="76">
        <f>'Volume Calculator'!$M136*$P$17</f>
        <v>0</v>
      </c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</row>
    <row r="137" spans="1:65" s="2" customFormat="1" hidden="1" outlineLevel="1" x14ac:dyDescent="0.2">
      <c r="A137" s="40">
        <v>42</v>
      </c>
      <c r="B137" s="40" t="s">
        <v>264</v>
      </c>
      <c r="C137" s="41" t="s">
        <v>223</v>
      </c>
      <c r="D137" s="42" t="s">
        <v>28</v>
      </c>
      <c r="E137" s="56"/>
      <c r="F137" s="40">
        <f t="shared" si="10"/>
        <v>0</v>
      </c>
      <c r="G137" s="44">
        <f>'Volume Calculator'!$F137/$P$12</f>
        <v>0</v>
      </c>
      <c r="H137" s="40"/>
      <c r="I137" s="78">
        <f t="shared" si="13"/>
        <v>0</v>
      </c>
      <c r="J137" s="73">
        <f t="shared" si="8"/>
        <v>0</v>
      </c>
      <c r="K137" s="74">
        <f t="shared" si="9"/>
        <v>0</v>
      </c>
      <c r="L137" s="78" t="s">
        <v>258</v>
      </c>
      <c r="M137" s="74">
        <f>'Volume Calculator'!$J137*$P$16</f>
        <v>0</v>
      </c>
      <c r="N137" s="74">
        <f>'Volume Calculator'!$M137*$P$17</f>
        <v>0</v>
      </c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</row>
    <row r="138" spans="1:65" s="1" customFormat="1" hidden="1" outlineLevel="1" x14ac:dyDescent="0.2">
      <c r="A138" s="33">
        <v>43</v>
      </c>
      <c r="B138" s="33" t="s">
        <v>264</v>
      </c>
      <c r="C138" s="46" t="s">
        <v>224</v>
      </c>
      <c r="D138" s="36" t="s">
        <v>66</v>
      </c>
      <c r="E138" s="57"/>
      <c r="F138" s="33">
        <f t="shared" si="10"/>
        <v>0</v>
      </c>
      <c r="G138" s="38">
        <f>'Volume Calculator'!$F138/$P$12</f>
        <v>0</v>
      </c>
      <c r="H138" s="33"/>
      <c r="I138" s="77">
        <f t="shared" si="13"/>
        <v>0</v>
      </c>
      <c r="J138" s="75">
        <f t="shared" si="8"/>
        <v>0</v>
      </c>
      <c r="K138" s="76">
        <f t="shared" si="9"/>
        <v>0</v>
      </c>
      <c r="L138" s="77" t="s">
        <v>258</v>
      </c>
      <c r="M138" s="76">
        <f>'Volume Calculator'!$J138*$P$16</f>
        <v>0</v>
      </c>
      <c r="N138" s="76">
        <f>'Volume Calculator'!$M138*$P$17</f>
        <v>0</v>
      </c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</row>
    <row r="139" spans="1:65" s="2" customFormat="1" hidden="1" outlineLevel="1" x14ac:dyDescent="0.2">
      <c r="A139" s="40">
        <v>44</v>
      </c>
      <c r="B139" s="40" t="s">
        <v>264</v>
      </c>
      <c r="C139" s="41" t="s">
        <v>225</v>
      </c>
      <c r="D139" s="42" t="s">
        <v>28</v>
      </c>
      <c r="E139" s="56"/>
      <c r="F139" s="40">
        <f t="shared" si="10"/>
        <v>0</v>
      </c>
      <c r="G139" s="44">
        <f>'Volume Calculator'!$F139/$P$12</f>
        <v>0</v>
      </c>
      <c r="H139" s="40"/>
      <c r="I139" s="78">
        <f t="shared" si="13"/>
        <v>0</v>
      </c>
      <c r="J139" s="73">
        <f t="shared" ref="J139:J202" si="14">I139*P$13</f>
        <v>0</v>
      </c>
      <c r="K139" s="74">
        <f t="shared" ref="K139:K202" si="15">J139/P$12</f>
        <v>0</v>
      </c>
      <c r="L139" s="78" t="s">
        <v>258</v>
      </c>
      <c r="M139" s="74">
        <f>'Volume Calculator'!$J139*$P$16</f>
        <v>0</v>
      </c>
      <c r="N139" s="74">
        <f>'Volume Calculator'!$M139*$P$17</f>
        <v>0</v>
      </c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</row>
    <row r="140" spans="1:65" s="1" customFormat="1" hidden="1" outlineLevel="1" x14ac:dyDescent="0.2">
      <c r="A140" s="33">
        <v>45</v>
      </c>
      <c r="B140" s="33" t="s">
        <v>264</v>
      </c>
      <c r="C140" s="46" t="s">
        <v>226</v>
      </c>
      <c r="D140" s="36" t="s">
        <v>6</v>
      </c>
      <c r="E140" s="57"/>
      <c r="F140" s="33">
        <f t="shared" si="10"/>
        <v>0</v>
      </c>
      <c r="G140" s="38">
        <f>'Volume Calculator'!$F140/$P$12</f>
        <v>0</v>
      </c>
      <c r="H140" s="33"/>
      <c r="I140" s="77">
        <f t="shared" si="13"/>
        <v>0</v>
      </c>
      <c r="J140" s="75">
        <f t="shared" si="14"/>
        <v>0</v>
      </c>
      <c r="K140" s="76">
        <f t="shared" si="15"/>
        <v>0</v>
      </c>
      <c r="L140" s="77"/>
      <c r="M140" s="76">
        <f>'Volume Calculator'!$J140*$P$16</f>
        <v>0</v>
      </c>
      <c r="N140" s="76">
        <f>'Volume Calculator'!$M140*$P$17</f>
        <v>0</v>
      </c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</row>
    <row r="141" spans="1:65" s="2" customFormat="1" hidden="1" outlineLevel="1" x14ac:dyDescent="0.2">
      <c r="A141" s="40">
        <v>47</v>
      </c>
      <c r="B141" s="40" t="s">
        <v>264</v>
      </c>
      <c r="C141" s="41" t="s">
        <v>228</v>
      </c>
      <c r="D141" s="42" t="s">
        <v>41</v>
      </c>
      <c r="E141" s="56"/>
      <c r="F141" s="40">
        <f t="shared" si="10"/>
        <v>0</v>
      </c>
      <c r="G141" s="44">
        <f>'Volume Calculator'!$F141/$P$12</f>
        <v>0</v>
      </c>
      <c r="H141" s="40"/>
      <c r="I141" s="78">
        <f t="shared" si="13"/>
        <v>0</v>
      </c>
      <c r="J141" s="73">
        <f t="shared" si="14"/>
        <v>0</v>
      </c>
      <c r="K141" s="74">
        <f t="shared" si="15"/>
        <v>0</v>
      </c>
      <c r="L141" s="78"/>
      <c r="M141" s="74">
        <f>'Volume Calculator'!$J141*$P$16</f>
        <v>0</v>
      </c>
      <c r="N141" s="74">
        <f>'Volume Calculator'!$M141*$P$17</f>
        <v>0</v>
      </c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</row>
    <row r="142" spans="1:65" s="1" customFormat="1" hidden="1" outlineLevel="1" x14ac:dyDescent="0.2">
      <c r="A142" s="33">
        <v>52</v>
      </c>
      <c r="B142" s="33" t="s">
        <v>264</v>
      </c>
      <c r="C142" s="46" t="s">
        <v>232</v>
      </c>
      <c r="D142" s="36" t="s">
        <v>3</v>
      </c>
      <c r="E142" s="57"/>
      <c r="F142" s="33">
        <f t="shared" si="10"/>
        <v>0</v>
      </c>
      <c r="G142" s="38">
        <f>'Volume Calculator'!$F142/$P$12</f>
        <v>0</v>
      </c>
      <c r="H142" s="33"/>
      <c r="I142" s="77">
        <f t="shared" si="13"/>
        <v>0</v>
      </c>
      <c r="J142" s="75">
        <f t="shared" si="14"/>
        <v>0</v>
      </c>
      <c r="K142" s="76">
        <f t="shared" si="15"/>
        <v>0</v>
      </c>
      <c r="L142" s="77"/>
      <c r="M142" s="76">
        <f>'Volume Calculator'!$J142*$P$16</f>
        <v>0</v>
      </c>
      <c r="N142" s="76">
        <f>'Volume Calculator'!$M142*$P$17</f>
        <v>0</v>
      </c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</row>
    <row r="143" spans="1:65" s="2" customFormat="1" hidden="1" outlineLevel="1" x14ac:dyDescent="0.2">
      <c r="A143" s="40">
        <v>53</v>
      </c>
      <c r="B143" s="40" t="s">
        <v>264</v>
      </c>
      <c r="C143" s="41" t="s">
        <v>244</v>
      </c>
      <c r="D143" s="42" t="s">
        <v>14</v>
      </c>
      <c r="E143" s="56"/>
      <c r="F143" s="40">
        <f t="shared" si="10"/>
        <v>0</v>
      </c>
      <c r="G143" s="44">
        <f>'Volume Calculator'!$F143/$P$12</f>
        <v>0</v>
      </c>
      <c r="H143" s="40"/>
      <c r="I143" s="78">
        <f t="shared" si="13"/>
        <v>0</v>
      </c>
      <c r="J143" s="73">
        <f t="shared" si="14"/>
        <v>0</v>
      </c>
      <c r="K143" s="74">
        <f t="shared" si="15"/>
        <v>0</v>
      </c>
      <c r="L143" s="78"/>
      <c r="M143" s="74">
        <f>'Volume Calculator'!$J143*$P$16</f>
        <v>0</v>
      </c>
      <c r="N143" s="74">
        <f>'Volume Calculator'!$M143*$P$17</f>
        <v>0</v>
      </c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</row>
    <row r="144" spans="1:65" s="1" customFormat="1" hidden="1" outlineLevel="1" x14ac:dyDescent="0.2">
      <c r="A144" s="33">
        <v>54</v>
      </c>
      <c r="B144" s="33" t="s">
        <v>264</v>
      </c>
      <c r="C144" s="46" t="s">
        <v>233</v>
      </c>
      <c r="D144" s="36" t="s">
        <v>14</v>
      </c>
      <c r="E144" s="57"/>
      <c r="F144" s="33">
        <f t="shared" si="10"/>
        <v>0</v>
      </c>
      <c r="G144" s="38">
        <f>'Volume Calculator'!$F144/$P$12</f>
        <v>0</v>
      </c>
      <c r="H144" s="33"/>
      <c r="I144" s="77">
        <f t="shared" si="13"/>
        <v>0</v>
      </c>
      <c r="J144" s="75">
        <f t="shared" si="14"/>
        <v>0</v>
      </c>
      <c r="K144" s="76">
        <f t="shared" si="15"/>
        <v>0</v>
      </c>
      <c r="L144" s="77"/>
      <c r="M144" s="76">
        <f>'Volume Calculator'!$J144*$P$16</f>
        <v>0</v>
      </c>
      <c r="N144" s="76">
        <f>'Volume Calculator'!$M144*$P$17</f>
        <v>0</v>
      </c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</row>
    <row r="145" spans="1:65" s="2" customFormat="1" hidden="1" outlineLevel="1" x14ac:dyDescent="0.2">
      <c r="A145" s="40">
        <v>57</v>
      </c>
      <c r="B145" s="40" t="s">
        <v>264</v>
      </c>
      <c r="C145" s="41" t="s">
        <v>236</v>
      </c>
      <c r="D145" s="42" t="s">
        <v>10</v>
      </c>
      <c r="E145" s="56"/>
      <c r="F145" s="40">
        <f t="shared" si="10"/>
        <v>0</v>
      </c>
      <c r="G145" s="44">
        <f>'Volume Calculator'!$F145/$P$12</f>
        <v>0</v>
      </c>
      <c r="H145" s="40"/>
      <c r="I145" s="78">
        <f t="shared" si="13"/>
        <v>0</v>
      </c>
      <c r="J145" s="73">
        <f t="shared" si="14"/>
        <v>0</v>
      </c>
      <c r="K145" s="74">
        <f t="shared" si="15"/>
        <v>0</v>
      </c>
      <c r="L145" s="78"/>
      <c r="M145" s="74">
        <f>'Volume Calculator'!$J145*$P$16</f>
        <v>0</v>
      </c>
      <c r="N145" s="74">
        <f>'Volume Calculator'!$M145*$P$17</f>
        <v>0</v>
      </c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</row>
    <row r="146" spans="1:65" s="1" customFormat="1" hidden="1" outlineLevel="1" x14ac:dyDescent="0.2">
      <c r="A146" s="33">
        <v>58</v>
      </c>
      <c r="B146" s="33" t="s">
        <v>264</v>
      </c>
      <c r="C146" s="46" t="s">
        <v>237</v>
      </c>
      <c r="D146" s="36" t="s">
        <v>10</v>
      </c>
      <c r="E146" s="57"/>
      <c r="F146" s="33">
        <f t="shared" si="10"/>
        <v>0</v>
      </c>
      <c r="G146" s="38">
        <f>'Volume Calculator'!$F146/$P$12</f>
        <v>0</v>
      </c>
      <c r="H146" s="33"/>
      <c r="I146" s="77">
        <f t="shared" si="13"/>
        <v>0</v>
      </c>
      <c r="J146" s="75">
        <f t="shared" si="14"/>
        <v>0</v>
      </c>
      <c r="K146" s="76">
        <f t="shared" si="15"/>
        <v>0</v>
      </c>
      <c r="L146" s="77"/>
      <c r="M146" s="76">
        <f>'Volume Calculator'!$J146*$P$16</f>
        <v>0</v>
      </c>
      <c r="N146" s="76">
        <f>'Volume Calculator'!$M146*$P$17</f>
        <v>0</v>
      </c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</row>
    <row r="147" spans="1:65" s="2" customFormat="1" hidden="1" outlineLevel="1" x14ac:dyDescent="0.2">
      <c r="A147" s="40">
        <v>59</v>
      </c>
      <c r="B147" s="40" t="s">
        <v>264</v>
      </c>
      <c r="C147" s="41" t="s">
        <v>238</v>
      </c>
      <c r="D147" s="42">
        <v>35</v>
      </c>
      <c r="E147" s="56"/>
      <c r="F147" s="40">
        <f t="shared" si="10"/>
        <v>0</v>
      </c>
      <c r="G147" s="44">
        <f>'Volume Calculator'!$F147/$P$12</f>
        <v>0</v>
      </c>
      <c r="H147" s="40"/>
      <c r="I147" s="78">
        <f t="shared" si="13"/>
        <v>0</v>
      </c>
      <c r="J147" s="73">
        <f t="shared" si="14"/>
        <v>0</v>
      </c>
      <c r="K147" s="74">
        <f t="shared" si="15"/>
        <v>0</v>
      </c>
      <c r="L147" s="78"/>
      <c r="M147" s="74">
        <f>'Volume Calculator'!$J147*$P$16</f>
        <v>0</v>
      </c>
      <c r="N147" s="74">
        <f>'Volume Calculator'!$M147*$P$17</f>
        <v>0</v>
      </c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</row>
    <row r="148" spans="1:65" s="1" customFormat="1" hidden="1" outlineLevel="1" x14ac:dyDescent="0.2">
      <c r="A148" s="33">
        <v>68</v>
      </c>
      <c r="B148" s="33" t="s">
        <v>264</v>
      </c>
      <c r="C148" s="46" t="s">
        <v>5</v>
      </c>
      <c r="D148" s="36" t="s">
        <v>6</v>
      </c>
      <c r="E148" s="57"/>
      <c r="F148" s="33">
        <f t="shared" si="10"/>
        <v>0</v>
      </c>
      <c r="G148" s="38">
        <f>'Volume Calculator'!$F148/$P$12</f>
        <v>0</v>
      </c>
      <c r="H148" s="33"/>
      <c r="I148" s="77">
        <f t="shared" si="13"/>
        <v>0</v>
      </c>
      <c r="J148" s="75">
        <f t="shared" si="14"/>
        <v>0</v>
      </c>
      <c r="K148" s="76">
        <f t="shared" si="15"/>
        <v>0</v>
      </c>
      <c r="L148" s="77"/>
      <c r="M148" s="76">
        <f>'Volume Calculator'!$J148*$P$16</f>
        <v>0</v>
      </c>
      <c r="N148" s="76">
        <f>'Volume Calculator'!$M148*$P$17</f>
        <v>0</v>
      </c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</row>
    <row r="149" spans="1:65" s="2" customFormat="1" hidden="1" outlineLevel="1" x14ac:dyDescent="0.2">
      <c r="A149" s="40">
        <v>70</v>
      </c>
      <c r="B149" s="40" t="s">
        <v>264</v>
      </c>
      <c r="C149" s="41" t="s">
        <v>9</v>
      </c>
      <c r="D149" s="42" t="s">
        <v>10</v>
      </c>
      <c r="E149" s="56"/>
      <c r="F149" s="40">
        <f t="shared" si="10"/>
        <v>0</v>
      </c>
      <c r="G149" s="44">
        <f>'Volume Calculator'!$F149/$P$12</f>
        <v>0</v>
      </c>
      <c r="H149" s="40"/>
      <c r="I149" s="78">
        <f t="shared" si="13"/>
        <v>0</v>
      </c>
      <c r="J149" s="73">
        <f t="shared" si="14"/>
        <v>0</v>
      </c>
      <c r="K149" s="74">
        <f t="shared" si="15"/>
        <v>0</v>
      </c>
      <c r="L149" s="78"/>
      <c r="M149" s="74">
        <f>'Volume Calculator'!$J149*$P$16</f>
        <v>0</v>
      </c>
      <c r="N149" s="74">
        <f>'Volume Calculator'!$M149*$P$17</f>
        <v>0</v>
      </c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</row>
    <row r="150" spans="1:65" s="1" customFormat="1" hidden="1" outlineLevel="1" x14ac:dyDescent="0.2">
      <c r="A150" s="33">
        <v>80</v>
      </c>
      <c r="B150" s="33" t="s">
        <v>264</v>
      </c>
      <c r="C150" s="46" t="s">
        <v>23</v>
      </c>
      <c r="D150" s="36" t="s">
        <v>6</v>
      </c>
      <c r="E150" s="57"/>
      <c r="F150" s="33">
        <f t="shared" si="10"/>
        <v>0</v>
      </c>
      <c r="G150" s="38">
        <f>'Volume Calculator'!$F150/$P$12</f>
        <v>0</v>
      </c>
      <c r="H150" s="33"/>
      <c r="I150" s="77">
        <f t="shared" si="13"/>
        <v>0</v>
      </c>
      <c r="J150" s="75">
        <f t="shared" si="14"/>
        <v>0</v>
      </c>
      <c r="K150" s="76">
        <f t="shared" si="15"/>
        <v>0</v>
      </c>
      <c r="L150" s="77"/>
      <c r="M150" s="76">
        <f>'Volume Calculator'!$J150*$P$16</f>
        <v>0</v>
      </c>
      <c r="N150" s="76">
        <f>'Volume Calculator'!$M150*$P$17</f>
        <v>0</v>
      </c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</row>
    <row r="151" spans="1:65" s="2" customFormat="1" hidden="1" outlineLevel="1" x14ac:dyDescent="0.2">
      <c r="A151" s="40">
        <v>87</v>
      </c>
      <c r="B151" s="40" t="s">
        <v>264</v>
      </c>
      <c r="C151" s="41" t="s">
        <v>298</v>
      </c>
      <c r="D151" s="42" t="s">
        <v>1</v>
      </c>
      <c r="E151" s="56"/>
      <c r="F151" s="40">
        <f t="shared" si="10"/>
        <v>0</v>
      </c>
      <c r="G151" s="44">
        <f>'Volume Calculator'!$F151/$P$12</f>
        <v>0</v>
      </c>
      <c r="H151" s="40"/>
      <c r="I151" s="78">
        <f t="shared" si="13"/>
        <v>0</v>
      </c>
      <c r="J151" s="73">
        <f t="shared" si="14"/>
        <v>0</v>
      </c>
      <c r="K151" s="74">
        <f t="shared" si="15"/>
        <v>0</v>
      </c>
      <c r="L151" s="78"/>
      <c r="M151" s="74">
        <f>'Volume Calculator'!$J151*$P$16</f>
        <v>0</v>
      </c>
      <c r="N151" s="74">
        <f>'Volume Calculator'!$M151*$P$17</f>
        <v>0</v>
      </c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</row>
    <row r="152" spans="1:65" s="1" customFormat="1" hidden="1" outlineLevel="1" x14ac:dyDescent="0.2">
      <c r="A152" s="33">
        <v>88</v>
      </c>
      <c r="B152" s="33" t="s">
        <v>264</v>
      </c>
      <c r="C152" s="46" t="s">
        <v>299</v>
      </c>
      <c r="D152" s="36" t="s">
        <v>16</v>
      </c>
      <c r="E152" s="57"/>
      <c r="F152" s="33">
        <f t="shared" ref="F152:F215" si="16">D152*E152</f>
        <v>0</v>
      </c>
      <c r="G152" s="38">
        <f>'Volume Calculator'!$F152/$P$12</f>
        <v>0</v>
      </c>
      <c r="H152" s="33"/>
      <c r="I152" s="77">
        <f t="shared" si="13"/>
        <v>0</v>
      </c>
      <c r="J152" s="75">
        <f t="shared" si="14"/>
        <v>0</v>
      </c>
      <c r="K152" s="76">
        <f t="shared" si="15"/>
        <v>0</v>
      </c>
      <c r="L152" s="77"/>
      <c r="M152" s="76">
        <f>'Volume Calculator'!$J152*$P$16</f>
        <v>0</v>
      </c>
      <c r="N152" s="76">
        <f>'Volume Calculator'!$M152*$P$17</f>
        <v>0</v>
      </c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</row>
    <row r="153" spans="1:65" s="2" customFormat="1" hidden="1" outlineLevel="1" x14ac:dyDescent="0.2">
      <c r="A153" s="40">
        <v>89</v>
      </c>
      <c r="B153" s="40" t="s">
        <v>264</v>
      </c>
      <c r="C153" s="41" t="s">
        <v>31</v>
      </c>
      <c r="D153" s="42" t="s">
        <v>16</v>
      </c>
      <c r="E153" s="56"/>
      <c r="F153" s="40">
        <f t="shared" si="16"/>
        <v>0</v>
      </c>
      <c r="G153" s="44">
        <f>'Volume Calculator'!$F153/$P$12</f>
        <v>0</v>
      </c>
      <c r="H153" s="40"/>
      <c r="I153" s="78">
        <f t="shared" si="13"/>
        <v>0</v>
      </c>
      <c r="J153" s="73">
        <f t="shared" si="14"/>
        <v>0</v>
      </c>
      <c r="K153" s="74">
        <f t="shared" si="15"/>
        <v>0</v>
      </c>
      <c r="L153" s="78"/>
      <c r="M153" s="74">
        <f>'Volume Calculator'!$J153*$P$16</f>
        <v>0</v>
      </c>
      <c r="N153" s="74">
        <f>'Volume Calculator'!$M153*$P$17</f>
        <v>0</v>
      </c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</row>
    <row r="154" spans="1:65" s="1" customFormat="1" hidden="1" outlineLevel="1" x14ac:dyDescent="0.2">
      <c r="A154" s="33">
        <v>94</v>
      </c>
      <c r="B154" s="33" t="s">
        <v>264</v>
      </c>
      <c r="C154" s="46" t="s">
        <v>36</v>
      </c>
      <c r="D154" s="36" t="s">
        <v>8</v>
      </c>
      <c r="E154" s="57"/>
      <c r="F154" s="33">
        <f t="shared" si="16"/>
        <v>0</v>
      </c>
      <c r="G154" s="38">
        <f>'Volume Calculator'!$F154/$P$12</f>
        <v>0</v>
      </c>
      <c r="H154" s="33"/>
      <c r="I154" s="77">
        <f t="shared" si="13"/>
        <v>0</v>
      </c>
      <c r="J154" s="75">
        <f t="shared" si="14"/>
        <v>0</v>
      </c>
      <c r="K154" s="76">
        <f t="shared" si="15"/>
        <v>0</v>
      </c>
      <c r="L154" s="77"/>
      <c r="M154" s="76">
        <f>'Volume Calculator'!$J154*$P$16</f>
        <v>0</v>
      </c>
      <c r="N154" s="76">
        <f>'Volume Calculator'!$M154*$P$17</f>
        <v>0</v>
      </c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</row>
    <row r="155" spans="1:65" s="2" customFormat="1" hidden="1" outlineLevel="1" x14ac:dyDescent="0.2">
      <c r="A155" s="40">
        <v>97</v>
      </c>
      <c r="B155" s="40" t="s">
        <v>264</v>
      </c>
      <c r="C155" s="41" t="s">
        <v>40</v>
      </c>
      <c r="D155" s="42" t="s">
        <v>41</v>
      </c>
      <c r="E155" s="56"/>
      <c r="F155" s="40">
        <f t="shared" si="16"/>
        <v>0</v>
      </c>
      <c r="G155" s="44">
        <f>'Volume Calculator'!$F155/$P$12</f>
        <v>0</v>
      </c>
      <c r="H155" s="40"/>
      <c r="I155" s="78">
        <f t="shared" si="13"/>
        <v>0</v>
      </c>
      <c r="J155" s="73">
        <f t="shared" si="14"/>
        <v>0</v>
      </c>
      <c r="K155" s="74">
        <f t="shared" si="15"/>
        <v>0</v>
      </c>
      <c r="L155" s="78"/>
      <c r="M155" s="74">
        <f>'Volume Calculator'!$J155*$P$16</f>
        <v>0</v>
      </c>
      <c r="N155" s="74">
        <f>'Volume Calculator'!$M155*$P$17</f>
        <v>0</v>
      </c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</row>
    <row r="156" spans="1:65" s="1" customFormat="1" hidden="1" outlineLevel="1" x14ac:dyDescent="0.2">
      <c r="A156" s="33">
        <v>112</v>
      </c>
      <c r="B156" s="33" t="s">
        <v>264</v>
      </c>
      <c r="C156" s="46" t="s">
        <v>60</v>
      </c>
      <c r="D156" s="36" t="s">
        <v>41</v>
      </c>
      <c r="E156" s="57"/>
      <c r="F156" s="33">
        <f t="shared" si="16"/>
        <v>0</v>
      </c>
      <c r="G156" s="38">
        <f>'Volume Calculator'!$F156/$P$12</f>
        <v>0</v>
      </c>
      <c r="H156" s="33"/>
      <c r="I156" s="77">
        <f t="shared" si="13"/>
        <v>0</v>
      </c>
      <c r="J156" s="75">
        <f t="shared" si="14"/>
        <v>0</v>
      </c>
      <c r="K156" s="76">
        <f t="shared" si="15"/>
        <v>0</v>
      </c>
      <c r="L156" s="77"/>
      <c r="M156" s="76">
        <f>'Volume Calculator'!$J156*$P$16</f>
        <v>0</v>
      </c>
      <c r="N156" s="76">
        <f>'Volume Calculator'!$M156*$P$17</f>
        <v>0</v>
      </c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</row>
    <row r="157" spans="1:65" s="2" customFormat="1" hidden="1" outlineLevel="1" x14ac:dyDescent="0.2">
      <c r="A157" s="40">
        <v>118</v>
      </c>
      <c r="B157" s="40" t="s">
        <v>264</v>
      </c>
      <c r="C157" s="41" t="s">
        <v>68</v>
      </c>
      <c r="D157" s="42" t="s">
        <v>43</v>
      </c>
      <c r="E157" s="56"/>
      <c r="F157" s="40">
        <f t="shared" si="16"/>
        <v>0</v>
      </c>
      <c r="G157" s="44">
        <f>'Volume Calculator'!$F157/$P$12</f>
        <v>0</v>
      </c>
      <c r="H157" s="40"/>
      <c r="I157" s="78">
        <f t="shared" si="13"/>
        <v>0</v>
      </c>
      <c r="J157" s="73">
        <f t="shared" si="14"/>
        <v>0</v>
      </c>
      <c r="K157" s="74">
        <f t="shared" si="15"/>
        <v>0</v>
      </c>
      <c r="L157" s="78"/>
      <c r="M157" s="74">
        <f>'Volume Calculator'!$J157*$P$16</f>
        <v>0</v>
      </c>
      <c r="N157" s="74">
        <f>'Volume Calculator'!$M157*$P$17</f>
        <v>0</v>
      </c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</row>
    <row r="158" spans="1:65" s="1" customFormat="1" hidden="1" outlineLevel="1" x14ac:dyDescent="0.2">
      <c r="A158" s="33">
        <v>120</v>
      </c>
      <c r="B158" s="33" t="s">
        <v>264</v>
      </c>
      <c r="C158" s="46" t="s">
        <v>70</v>
      </c>
      <c r="D158" s="36" t="s">
        <v>45</v>
      </c>
      <c r="E158" s="57"/>
      <c r="F158" s="33">
        <f t="shared" si="16"/>
        <v>0</v>
      </c>
      <c r="G158" s="38">
        <f>'Volume Calculator'!$F158/$P$12</f>
        <v>0</v>
      </c>
      <c r="H158" s="33"/>
      <c r="I158" s="77">
        <f t="shared" si="13"/>
        <v>0</v>
      </c>
      <c r="J158" s="75">
        <f t="shared" si="14"/>
        <v>0</v>
      </c>
      <c r="K158" s="76">
        <f t="shared" si="15"/>
        <v>0</v>
      </c>
      <c r="L158" s="77" t="s">
        <v>258</v>
      </c>
      <c r="M158" s="76">
        <f>'Volume Calculator'!$J158*$P$16</f>
        <v>0</v>
      </c>
      <c r="N158" s="76">
        <f>'Volume Calculator'!$M158*$P$17</f>
        <v>0</v>
      </c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</row>
    <row r="159" spans="1:65" s="2" customFormat="1" hidden="1" outlineLevel="1" x14ac:dyDescent="0.2">
      <c r="A159" s="40">
        <v>138</v>
      </c>
      <c r="B159" s="40" t="s">
        <v>264</v>
      </c>
      <c r="C159" s="41" t="s">
        <v>87</v>
      </c>
      <c r="D159" s="42" t="s">
        <v>6</v>
      </c>
      <c r="E159" s="56"/>
      <c r="F159" s="40">
        <f t="shared" si="16"/>
        <v>0</v>
      </c>
      <c r="G159" s="44">
        <f>'Volume Calculator'!$F159/$P$12</f>
        <v>0</v>
      </c>
      <c r="H159" s="40"/>
      <c r="I159" s="78">
        <f t="shared" si="13"/>
        <v>0</v>
      </c>
      <c r="J159" s="73">
        <f t="shared" si="14"/>
        <v>0</v>
      </c>
      <c r="K159" s="74">
        <f t="shared" si="15"/>
        <v>0</v>
      </c>
      <c r="L159" s="78"/>
      <c r="M159" s="74">
        <f>'Volume Calculator'!$J159*$P$16</f>
        <v>0</v>
      </c>
      <c r="N159" s="74">
        <f>'Volume Calculator'!$M159*$P$17</f>
        <v>0</v>
      </c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</row>
    <row r="160" spans="1:65" s="1" customFormat="1" hidden="1" outlineLevel="1" x14ac:dyDescent="0.2">
      <c r="A160" s="33">
        <v>139</v>
      </c>
      <c r="B160" s="33" t="s">
        <v>264</v>
      </c>
      <c r="C160" s="46" t="s">
        <v>88</v>
      </c>
      <c r="D160" s="36" t="s">
        <v>43</v>
      </c>
      <c r="E160" s="57"/>
      <c r="F160" s="33">
        <f t="shared" si="16"/>
        <v>0</v>
      </c>
      <c r="G160" s="38">
        <f>'Volume Calculator'!$F160/$P$12</f>
        <v>0</v>
      </c>
      <c r="H160" s="33"/>
      <c r="I160" s="77">
        <f t="shared" ref="I160:I182" si="17">IF(H160="Yes",F160*P$11,F160)</f>
        <v>0</v>
      </c>
      <c r="J160" s="75">
        <f t="shared" si="14"/>
        <v>0</v>
      </c>
      <c r="K160" s="76">
        <f t="shared" si="15"/>
        <v>0</v>
      </c>
      <c r="L160" s="77"/>
      <c r="M160" s="76">
        <f>'Volume Calculator'!$J160*$P$16</f>
        <v>0</v>
      </c>
      <c r="N160" s="76">
        <f>'Volume Calculator'!$M160*$P$17</f>
        <v>0</v>
      </c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</row>
    <row r="161" spans="1:65" s="2" customFormat="1" hidden="1" outlineLevel="1" x14ac:dyDescent="0.2">
      <c r="A161" s="40">
        <v>150</v>
      </c>
      <c r="B161" s="40" t="s">
        <v>264</v>
      </c>
      <c r="C161" s="41" t="s">
        <v>100</v>
      </c>
      <c r="D161" s="42" t="s">
        <v>6</v>
      </c>
      <c r="E161" s="56"/>
      <c r="F161" s="40">
        <f t="shared" si="16"/>
        <v>0</v>
      </c>
      <c r="G161" s="44">
        <f>'Volume Calculator'!$F161/$P$12</f>
        <v>0</v>
      </c>
      <c r="H161" s="40"/>
      <c r="I161" s="78">
        <f t="shared" si="17"/>
        <v>0</v>
      </c>
      <c r="J161" s="73">
        <f t="shared" si="14"/>
        <v>0</v>
      </c>
      <c r="K161" s="74">
        <f t="shared" si="15"/>
        <v>0</v>
      </c>
      <c r="L161" s="78"/>
      <c r="M161" s="74">
        <f>'Volume Calculator'!$J161*$P$16</f>
        <v>0</v>
      </c>
      <c r="N161" s="74">
        <f>'Volume Calculator'!$M161*$P$17</f>
        <v>0</v>
      </c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</row>
    <row r="162" spans="1:65" s="1" customFormat="1" hidden="1" outlineLevel="1" x14ac:dyDescent="0.2">
      <c r="A162" s="33">
        <v>151</v>
      </c>
      <c r="B162" s="33" t="s">
        <v>264</v>
      </c>
      <c r="C162" s="46" t="s">
        <v>101</v>
      </c>
      <c r="D162" s="36" t="s">
        <v>38</v>
      </c>
      <c r="E162" s="57"/>
      <c r="F162" s="33">
        <f t="shared" si="16"/>
        <v>0</v>
      </c>
      <c r="G162" s="38">
        <f>'Volume Calculator'!$F162/$P$12</f>
        <v>0</v>
      </c>
      <c r="H162" s="33"/>
      <c r="I162" s="77">
        <f t="shared" si="17"/>
        <v>0</v>
      </c>
      <c r="J162" s="75">
        <f t="shared" si="14"/>
        <v>0</v>
      </c>
      <c r="K162" s="76">
        <f t="shared" si="15"/>
        <v>0</v>
      </c>
      <c r="L162" s="77"/>
      <c r="M162" s="76">
        <f>'Volume Calculator'!$J162*$P$16</f>
        <v>0</v>
      </c>
      <c r="N162" s="76">
        <f>'Volume Calculator'!$M162*$P$17</f>
        <v>0</v>
      </c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</row>
    <row r="163" spans="1:65" s="2" customFormat="1" hidden="1" outlineLevel="1" x14ac:dyDescent="0.2">
      <c r="A163" s="40">
        <v>172</v>
      </c>
      <c r="B163" s="40" t="s">
        <v>264</v>
      </c>
      <c r="C163" s="41" t="s">
        <v>126</v>
      </c>
      <c r="D163" s="42" t="s">
        <v>10</v>
      </c>
      <c r="E163" s="56"/>
      <c r="F163" s="40">
        <f t="shared" si="16"/>
        <v>0</v>
      </c>
      <c r="G163" s="44">
        <f>'Volume Calculator'!$F163/$P$12</f>
        <v>0</v>
      </c>
      <c r="H163" s="40"/>
      <c r="I163" s="78">
        <f t="shared" si="17"/>
        <v>0</v>
      </c>
      <c r="J163" s="73">
        <f t="shared" si="14"/>
        <v>0</v>
      </c>
      <c r="K163" s="74">
        <f t="shared" si="15"/>
        <v>0</v>
      </c>
      <c r="L163" s="78"/>
      <c r="M163" s="74">
        <f>'Volume Calculator'!$J163*$P$16</f>
        <v>0</v>
      </c>
      <c r="N163" s="74">
        <f>'Volume Calculator'!$M163*$P$17</f>
        <v>0</v>
      </c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</row>
    <row r="164" spans="1:65" s="1" customFormat="1" hidden="1" outlineLevel="1" x14ac:dyDescent="0.2">
      <c r="A164" s="33">
        <v>173</v>
      </c>
      <c r="B164" s="33" t="s">
        <v>264</v>
      </c>
      <c r="C164" s="46" t="s">
        <v>127</v>
      </c>
      <c r="D164" s="36" t="s">
        <v>38</v>
      </c>
      <c r="E164" s="57"/>
      <c r="F164" s="33">
        <f t="shared" si="16"/>
        <v>0</v>
      </c>
      <c r="G164" s="38">
        <f>'Volume Calculator'!$F164/$P$12</f>
        <v>0</v>
      </c>
      <c r="H164" s="33"/>
      <c r="I164" s="77">
        <f t="shared" si="17"/>
        <v>0</v>
      </c>
      <c r="J164" s="75">
        <f t="shared" si="14"/>
        <v>0</v>
      </c>
      <c r="K164" s="76">
        <f t="shared" si="15"/>
        <v>0</v>
      </c>
      <c r="L164" s="77"/>
      <c r="M164" s="76">
        <f>'Volume Calculator'!$J164*$P$16</f>
        <v>0</v>
      </c>
      <c r="N164" s="76">
        <f>'Volume Calculator'!$M164*$P$17</f>
        <v>0</v>
      </c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</row>
    <row r="165" spans="1:65" s="2" customFormat="1" hidden="1" outlineLevel="1" x14ac:dyDescent="0.2">
      <c r="A165" s="40">
        <v>182</v>
      </c>
      <c r="B165" s="40" t="s">
        <v>264</v>
      </c>
      <c r="C165" s="41" t="s">
        <v>136</v>
      </c>
      <c r="D165" s="42" t="s">
        <v>59</v>
      </c>
      <c r="E165" s="56"/>
      <c r="F165" s="40">
        <f t="shared" si="16"/>
        <v>0</v>
      </c>
      <c r="G165" s="44">
        <f>'Volume Calculator'!$F165/$P$12</f>
        <v>0</v>
      </c>
      <c r="H165" s="40"/>
      <c r="I165" s="78">
        <f t="shared" si="17"/>
        <v>0</v>
      </c>
      <c r="J165" s="73">
        <f t="shared" si="14"/>
        <v>0</v>
      </c>
      <c r="K165" s="74">
        <f t="shared" si="15"/>
        <v>0</v>
      </c>
      <c r="L165" s="78"/>
      <c r="M165" s="74">
        <f>'Volume Calculator'!$J165*$P$16</f>
        <v>0</v>
      </c>
      <c r="N165" s="74">
        <f>'Volume Calculator'!$M165*$P$17</f>
        <v>0</v>
      </c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</row>
    <row r="166" spans="1:65" s="1" customFormat="1" hidden="1" outlineLevel="1" x14ac:dyDescent="0.2">
      <c r="A166" s="33">
        <v>186</v>
      </c>
      <c r="B166" s="33" t="s">
        <v>264</v>
      </c>
      <c r="C166" s="46" t="s">
        <v>140</v>
      </c>
      <c r="D166" s="36" t="s">
        <v>64</v>
      </c>
      <c r="E166" s="57"/>
      <c r="F166" s="33">
        <f t="shared" si="16"/>
        <v>0</v>
      </c>
      <c r="G166" s="38">
        <f>'Volume Calculator'!$F166/$P$12</f>
        <v>0</v>
      </c>
      <c r="H166" s="33"/>
      <c r="I166" s="77">
        <f t="shared" si="17"/>
        <v>0</v>
      </c>
      <c r="J166" s="75">
        <f t="shared" si="14"/>
        <v>0</v>
      </c>
      <c r="K166" s="76">
        <f t="shared" si="15"/>
        <v>0</v>
      </c>
      <c r="L166" s="77"/>
      <c r="M166" s="76">
        <f>'Volume Calculator'!$J166*$P$16</f>
        <v>0</v>
      </c>
      <c r="N166" s="76">
        <f>'Volume Calculator'!$M166*$P$17</f>
        <v>0</v>
      </c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</row>
    <row r="167" spans="1:65" s="1" customFormat="1" hidden="1" outlineLevel="1" x14ac:dyDescent="0.2">
      <c r="A167" s="40">
        <v>187</v>
      </c>
      <c r="B167" s="40" t="s">
        <v>264</v>
      </c>
      <c r="C167" s="41" t="s">
        <v>141</v>
      </c>
      <c r="D167" s="42" t="s">
        <v>142</v>
      </c>
      <c r="E167" s="56"/>
      <c r="F167" s="40">
        <f t="shared" si="16"/>
        <v>0</v>
      </c>
      <c r="G167" s="44">
        <f>'Volume Calculator'!$F167/$P$12</f>
        <v>0</v>
      </c>
      <c r="H167" s="40"/>
      <c r="I167" s="78">
        <f t="shared" si="17"/>
        <v>0</v>
      </c>
      <c r="J167" s="73">
        <f t="shared" si="14"/>
        <v>0</v>
      </c>
      <c r="K167" s="74">
        <f t="shared" si="15"/>
        <v>0</v>
      </c>
      <c r="L167" s="78"/>
      <c r="M167" s="74">
        <f>'Volume Calculator'!$J167*$P$16</f>
        <v>0</v>
      </c>
      <c r="N167" s="74">
        <f>'Volume Calculator'!$M167*$P$17</f>
        <v>0</v>
      </c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</row>
    <row r="168" spans="1:65" s="2" customFormat="1" hidden="1" outlineLevel="1" x14ac:dyDescent="0.2">
      <c r="A168" s="33">
        <v>188</v>
      </c>
      <c r="B168" s="33" t="s">
        <v>264</v>
      </c>
      <c r="C168" s="46" t="s">
        <v>143</v>
      </c>
      <c r="D168" s="36" t="s">
        <v>114</v>
      </c>
      <c r="E168" s="57"/>
      <c r="F168" s="33">
        <f t="shared" si="16"/>
        <v>0</v>
      </c>
      <c r="G168" s="38">
        <f>'Volume Calculator'!$F168/$P$12</f>
        <v>0</v>
      </c>
      <c r="H168" s="33"/>
      <c r="I168" s="77">
        <f t="shared" si="17"/>
        <v>0</v>
      </c>
      <c r="J168" s="75">
        <f t="shared" si="14"/>
        <v>0</v>
      </c>
      <c r="K168" s="76">
        <f t="shared" si="15"/>
        <v>0</v>
      </c>
      <c r="L168" s="77"/>
      <c r="M168" s="76">
        <f>'Volume Calculator'!$J168*$P$16</f>
        <v>0</v>
      </c>
      <c r="N168" s="76">
        <f>'Volume Calculator'!$M168*$P$17</f>
        <v>0</v>
      </c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</row>
    <row r="169" spans="1:65" s="1" customFormat="1" hidden="1" outlineLevel="1" x14ac:dyDescent="0.2">
      <c r="A169" s="40">
        <v>189</v>
      </c>
      <c r="B169" s="40" t="s">
        <v>264</v>
      </c>
      <c r="C169" s="41" t="s">
        <v>144</v>
      </c>
      <c r="D169" s="42">
        <v>45</v>
      </c>
      <c r="E169" s="56"/>
      <c r="F169" s="40">
        <f t="shared" si="16"/>
        <v>0</v>
      </c>
      <c r="G169" s="44">
        <f>'Volume Calculator'!$F169/$P$12</f>
        <v>0</v>
      </c>
      <c r="H169" s="40"/>
      <c r="I169" s="78">
        <f t="shared" si="17"/>
        <v>0</v>
      </c>
      <c r="J169" s="73">
        <f t="shared" si="14"/>
        <v>0</v>
      </c>
      <c r="K169" s="74">
        <f t="shared" si="15"/>
        <v>0</v>
      </c>
      <c r="L169" s="78"/>
      <c r="M169" s="74">
        <f>'Volume Calculator'!$J169*$P$16</f>
        <v>0</v>
      </c>
      <c r="N169" s="74">
        <f>'Volume Calculator'!$M169*$P$17</f>
        <v>0</v>
      </c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</row>
    <row r="170" spans="1:65" s="2" customFormat="1" hidden="1" outlineLevel="1" x14ac:dyDescent="0.2">
      <c r="A170" s="33">
        <v>190</v>
      </c>
      <c r="B170" s="33" t="s">
        <v>264</v>
      </c>
      <c r="C170" s="46" t="s">
        <v>145</v>
      </c>
      <c r="D170" s="36" t="s">
        <v>28</v>
      </c>
      <c r="E170" s="57"/>
      <c r="F170" s="33">
        <f t="shared" si="16"/>
        <v>0</v>
      </c>
      <c r="G170" s="38">
        <f>'Volume Calculator'!$F170/$P$12</f>
        <v>0</v>
      </c>
      <c r="H170" s="33"/>
      <c r="I170" s="77">
        <f t="shared" si="17"/>
        <v>0</v>
      </c>
      <c r="J170" s="75">
        <f t="shared" si="14"/>
        <v>0</v>
      </c>
      <c r="K170" s="76">
        <f t="shared" si="15"/>
        <v>0</v>
      </c>
      <c r="L170" s="77"/>
      <c r="M170" s="76">
        <f>'Volume Calculator'!$J170*$P$16</f>
        <v>0</v>
      </c>
      <c r="N170" s="76">
        <f>'Volume Calculator'!$M170*$P$17</f>
        <v>0</v>
      </c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</row>
    <row r="171" spans="1:65" s="1" customFormat="1" hidden="1" outlineLevel="1" x14ac:dyDescent="0.2">
      <c r="A171" s="40">
        <v>191</v>
      </c>
      <c r="B171" s="40" t="s">
        <v>264</v>
      </c>
      <c r="C171" s="41" t="s">
        <v>146</v>
      </c>
      <c r="D171" s="42">
        <v>15</v>
      </c>
      <c r="E171" s="56"/>
      <c r="F171" s="40">
        <f t="shared" si="16"/>
        <v>0</v>
      </c>
      <c r="G171" s="44">
        <f>'Volume Calculator'!$F171/$P$12</f>
        <v>0</v>
      </c>
      <c r="H171" s="40"/>
      <c r="I171" s="78">
        <f t="shared" si="17"/>
        <v>0</v>
      </c>
      <c r="J171" s="73">
        <f t="shared" si="14"/>
        <v>0</v>
      </c>
      <c r="K171" s="74">
        <f t="shared" si="15"/>
        <v>0</v>
      </c>
      <c r="L171" s="78"/>
      <c r="M171" s="74">
        <f>'Volume Calculator'!$J171*$P$16</f>
        <v>0</v>
      </c>
      <c r="N171" s="74">
        <f>'Volume Calculator'!$M171*$P$17</f>
        <v>0</v>
      </c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</row>
    <row r="172" spans="1:65" s="2" customFormat="1" hidden="1" outlineLevel="1" x14ac:dyDescent="0.2">
      <c r="A172" s="33">
        <v>192</v>
      </c>
      <c r="B172" s="33" t="s">
        <v>264</v>
      </c>
      <c r="C172" s="46" t="s">
        <v>147</v>
      </c>
      <c r="D172" s="36" t="s">
        <v>12</v>
      </c>
      <c r="E172" s="57"/>
      <c r="F172" s="33">
        <f t="shared" si="16"/>
        <v>0</v>
      </c>
      <c r="G172" s="38">
        <f>'Volume Calculator'!$F172/$P$12</f>
        <v>0</v>
      </c>
      <c r="H172" s="33"/>
      <c r="I172" s="77">
        <f t="shared" si="17"/>
        <v>0</v>
      </c>
      <c r="J172" s="75">
        <f t="shared" si="14"/>
        <v>0</v>
      </c>
      <c r="K172" s="76">
        <f t="shared" si="15"/>
        <v>0</v>
      </c>
      <c r="L172" s="77"/>
      <c r="M172" s="76">
        <f>'Volume Calculator'!$J172*$P$16</f>
        <v>0</v>
      </c>
      <c r="N172" s="76">
        <f>'Volume Calculator'!$M172*$P$17</f>
        <v>0</v>
      </c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</row>
    <row r="173" spans="1:65" s="1" customFormat="1" hidden="1" outlineLevel="1" x14ac:dyDescent="0.2">
      <c r="A173" s="40">
        <v>193</v>
      </c>
      <c r="B173" s="40" t="s">
        <v>264</v>
      </c>
      <c r="C173" s="41" t="s">
        <v>148</v>
      </c>
      <c r="D173" s="42" t="s">
        <v>41</v>
      </c>
      <c r="E173" s="56"/>
      <c r="F173" s="40">
        <f t="shared" si="16"/>
        <v>0</v>
      </c>
      <c r="G173" s="44">
        <f>'Volume Calculator'!$F173/$P$12</f>
        <v>0</v>
      </c>
      <c r="H173" s="40"/>
      <c r="I173" s="78">
        <f t="shared" si="17"/>
        <v>0</v>
      </c>
      <c r="J173" s="73">
        <f t="shared" si="14"/>
        <v>0</v>
      </c>
      <c r="K173" s="74">
        <f t="shared" si="15"/>
        <v>0</v>
      </c>
      <c r="L173" s="78"/>
      <c r="M173" s="74">
        <f>'Volume Calculator'!$J173*$P$16</f>
        <v>0</v>
      </c>
      <c r="N173" s="74">
        <f>'Volume Calculator'!$M173*$P$17</f>
        <v>0</v>
      </c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</row>
    <row r="174" spans="1:65" s="2" customFormat="1" hidden="1" outlineLevel="1" x14ac:dyDescent="0.2">
      <c r="A174" s="33">
        <v>197</v>
      </c>
      <c r="B174" s="33" t="s">
        <v>264</v>
      </c>
      <c r="C174" s="46" t="s">
        <v>152</v>
      </c>
      <c r="D174" s="36" t="s">
        <v>43</v>
      </c>
      <c r="E174" s="57"/>
      <c r="F174" s="33">
        <f t="shared" si="16"/>
        <v>0</v>
      </c>
      <c r="G174" s="38">
        <f>'Volume Calculator'!$F174/$P$12</f>
        <v>0</v>
      </c>
      <c r="H174" s="33"/>
      <c r="I174" s="77">
        <f t="shared" si="17"/>
        <v>0</v>
      </c>
      <c r="J174" s="75">
        <f t="shared" si="14"/>
        <v>0</v>
      </c>
      <c r="K174" s="76">
        <f t="shared" si="15"/>
        <v>0</v>
      </c>
      <c r="L174" s="77"/>
      <c r="M174" s="76">
        <f>'Volume Calculator'!$J174*$P$16</f>
        <v>0</v>
      </c>
      <c r="N174" s="76">
        <f>'Volume Calculator'!$M174*$P$17</f>
        <v>0</v>
      </c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</row>
    <row r="175" spans="1:65" s="1" customFormat="1" hidden="1" outlineLevel="1" x14ac:dyDescent="0.2">
      <c r="A175" s="40">
        <v>198</v>
      </c>
      <c r="B175" s="40" t="s">
        <v>264</v>
      </c>
      <c r="C175" s="41" t="s">
        <v>153</v>
      </c>
      <c r="D175" s="42" t="s">
        <v>3</v>
      </c>
      <c r="E175" s="56"/>
      <c r="F175" s="40">
        <f t="shared" si="16"/>
        <v>0</v>
      </c>
      <c r="G175" s="44">
        <f>'Volume Calculator'!$F175/$P$12</f>
        <v>0</v>
      </c>
      <c r="H175" s="40"/>
      <c r="I175" s="78">
        <f t="shared" si="17"/>
        <v>0</v>
      </c>
      <c r="J175" s="73">
        <f t="shared" si="14"/>
        <v>0</v>
      </c>
      <c r="K175" s="74">
        <f t="shared" si="15"/>
        <v>0</v>
      </c>
      <c r="L175" s="78"/>
      <c r="M175" s="74">
        <f>'Volume Calculator'!$J175*$P$16</f>
        <v>0</v>
      </c>
      <c r="N175" s="74">
        <f>'Volume Calculator'!$M175*$P$17</f>
        <v>0</v>
      </c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</row>
    <row r="176" spans="1:65" s="2" customFormat="1" hidden="1" outlineLevel="1" x14ac:dyDescent="0.2">
      <c r="A176" s="33">
        <v>204</v>
      </c>
      <c r="B176" s="33" t="s">
        <v>264</v>
      </c>
      <c r="C176" s="46" t="s">
        <v>160</v>
      </c>
      <c r="D176" s="36" t="s">
        <v>1</v>
      </c>
      <c r="E176" s="57"/>
      <c r="F176" s="33">
        <f t="shared" si="16"/>
        <v>0</v>
      </c>
      <c r="G176" s="38">
        <f>'Volume Calculator'!$F176/$P$12</f>
        <v>0</v>
      </c>
      <c r="H176" s="33"/>
      <c r="I176" s="77">
        <f t="shared" si="17"/>
        <v>0</v>
      </c>
      <c r="J176" s="75">
        <f t="shared" si="14"/>
        <v>0</v>
      </c>
      <c r="K176" s="76">
        <f t="shared" si="15"/>
        <v>0</v>
      </c>
      <c r="L176" s="77"/>
      <c r="M176" s="76">
        <f>'Volume Calculator'!$J176*$P$16</f>
        <v>0</v>
      </c>
      <c r="N176" s="76">
        <f>'Volume Calculator'!$M176*$P$17</f>
        <v>0</v>
      </c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</row>
    <row r="177" spans="1:65" s="1" customFormat="1" hidden="1" outlineLevel="1" x14ac:dyDescent="0.2">
      <c r="A177" s="40">
        <v>207</v>
      </c>
      <c r="B177" s="40" t="s">
        <v>264</v>
      </c>
      <c r="C177" s="41" t="s">
        <v>162</v>
      </c>
      <c r="D177" s="42" t="s">
        <v>3</v>
      </c>
      <c r="E177" s="56"/>
      <c r="F177" s="40">
        <f t="shared" si="16"/>
        <v>0</v>
      </c>
      <c r="G177" s="44">
        <f>'Volume Calculator'!$F177/$P$12</f>
        <v>0</v>
      </c>
      <c r="H177" s="40"/>
      <c r="I177" s="78">
        <f t="shared" si="17"/>
        <v>0</v>
      </c>
      <c r="J177" s="73">
        <f t="shared" si="14"/>
        <v>0</v>
      </c>
      <c r="K177" s="74">
        <f t="shared" si="15"/>
        <v>0</v>
      </c>
      <c r="L177" s="78"/>
      <c r="M177" s="74">
        <f>'Volume Calculator'!$J177*$P$16</f>
        <v>0</v>
      </c>
      <c r="N177" s="74">
        <f>'Volume Calculator'!$M177*$P$17</f>
        <v>0</v>
      </c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</row>
    <row r="178" spans="1:65" s="2" customFormat="1" hidden="1" outlineLevel="1" x14ac:dyDescent="0.2">
      <c r="A178" s="33">
        <v>209</v>
      </c>
      <c r="B178" s="33" t="s">
        <v>264</v>
      </c>
      <c r="C178" s="46" t="s">
        <v>164</v>
      </c>
      <c r="D178" s="36" t="s">
        <v>43</v>
      </c>
      <c r="E178" s="57"/>
      <c r="F178" s="33">
        <f t="shared" si="16"/>
        <v>0</v>
      </c>
      <c r="G178" s="38">
        <f>'Volume Calculator'!$F178/$P$12</f>
        <v>0</v>
      </c>
      <c r="H178" s="33"/>
      <c r="I178" s="77">
        <f t="shared" si="17"/>
        <v>0</v>
      </c>
      <c r="J178" s="75">
        <f t="shared" si="14"/>
        <v>0</v>
      </c>
      <c r="K178" s="76">
        <f t="shared" si="15"/>
        <v>0</v>
      </c>
      <c r="L178" s="77"/>
      <c r="M178" s="76">
        <f>'Volume Calculator'!$J178*$P$16</f>
        <v>0</v>
      </c>
      <c r="N178" s="76">
        <f>'Volume Calculator'!$M178*$P$17</f>
        <v>0</v>
      </c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</row>
    <row r="179" spans="1:65" s="1" customFormat="1" hidden="1" outlineLevel="1" x14ac:dyDescent="0.2">
      <c r="A179" s="40">
        <v>220</v>
      </c>
      <c r="B179" s="40" t="s">
        <v>264</v>
      </c>
      <c r="C179" s="41" t="s">
        <v>175</v>
      </c>
      <c r="D179" s="42" t="s">
        <v>1</v>
      </c>
      <c r="E179" s="56"/>
      <c r="F179" s="40">
        <f t="shared" si="16"/>
        <v>0</v>
      </c>
      <c r="G179" s="44">
        <f>'Volume Calculator'!$F179/$P$12</f>
        <v>0</v>
      </c>
      <c r="H179" s="40"/>
      <c r="I179" s="78">
        <f t="shared" si="17"/>
        <v>0</v>
      </c>
      <c r="J179" s="73">
        <f t="shared" si="14"/>
        <v>0</v>
      </c>
      <c r="K179" s="74">
        <f t="shared" si="15"/>
        <v>0</v>
      </c>
      <c r="L179" s="78"/>
      <c r="M179" s="74">
        <f>'Volume Calculator'!$J179*$P$16</f>
        <v>0</v>
      </c>
      <c r="N179" s="74">
        <f>'Volume Calculator'!$M179*$P$17</f>
        <v>0</v>
      </c>
      <c r="O179" t="s">
        <v>261</v>
      </c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</row>
    <row r="180" spans="1:65" s="2" customFormat="1" hidden="1" outlineLevel="1" x14ac:dyDescent="0.2">
      <c r="A180" s="33">
        <v>221</v>
      </c>
      <c r="B180" s="33" t="s">
        <v>264</v>
      </c>
      <c r="C180" s="46" t="s">
        <v>176</v>
      </c>
      <c r="D180" s="36" t="s">
        <v>10</v>
      </c>
      <c r="E180" s="57"/>
      <c r="F180" s="33">
        <f t="shared" si="16"/>
        <v>0</v>
      </c>
      <c r="G180" s="38">
        <f>'Volume Calculator'!$F180/$P$12</f>
        <v>0</v>
      </c>
      <c r="H180" s="33"/>
      <c r="I180" s="77">
        <f t="shared" si="17"/>
        <v>0</v>
      </c>
      <c r="J180" s="75">
        <f t="shared" si="14"/>
        <v>0</v>
      </c>
      <c r="K180" s="76">
        <f t="shared" si="15"/>
        <v>0</v>
      </c>
      <c r="L180" s="77"/>
      <c r="M180" s="76">
        <f>'Volume Calculator'!$J180*$P$16</f>
        <v>0</v>
      </c>
      <c r="N180" s="76">
        <f>'Volume Calculator'!$M180*$P$17</f>
        <v>0</v>
      </c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</row>
    <row r="181" spans="1:65" s="1" customFormat="1" hidden="1" outlineLevel="1" x14ac:dyDescent="0.2">
      <c r="A181" s="40">
        <v>225</v>
      </c>
      <c r="B181" s="40" t="s">
        <v>264</v>
      </c>
      <c r="C181" s="41" t="s">
        <v>179</v>
      </c>
      <c r="D181" s="42" t="s">
        <v>41</v>
      </c>
      <c r="E181" s="56"/>
      <c r="F181" s="40">
        <f t="shared" si="16"/>
        <v>0</v>
      </c>
      <c r="G181" s="44">
        <f>'Volume Calculator'!$F181/$P$12</f>
        <v>0</v>
      </c>
      <c r="H181" s="40"/>
      <c r="I181" s="78">
        <f t="shared" si="17"/>
        <v>0</v>
      </c>
      <c r="J181" s="73">
        <f t="shared" si="14"/>
        <v>0</v>
      </c>
      <c r="K181" s="74">
        <f t="shared" si="15"/>
        <v>0</v>
      </c>
      <c r="L181" s="78"/>
      <c r="M181" s="74">
        <f>'Volume Calculator'!$J181*$P$16</f>
        <v>0</v>
      </c>
      <c r="N181" s="74">
        <f>'Volume Calculator'!$M181*$P$17</f>
        <v>0</v>
      </c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</row>
    <row r="182" spans="1:65" s="2" customFormat="1" hidden="1" outlineLevel="1" x14ac:dyDescent="0.2">
      <c r="A182" s="33">
        <v>226</v>
      </c>
      <c r="B182" s="33" t="s">
        <v>264</v>
      </c>
      <c r="C182" s="46" t="s">
        <v>180</v>
      </c>
      <c r="D182" s="36">
        <v>20</v>
      </c>
      <c r="E182" s="57"/>
      <c r="F182" s="33">
        <f t="shared" si="16"/>
        <v>0</v>
      </c>
      <c r="G182" s="38">
        <f>'Volume Calculator'!$F182/$P$12</f>
        <v>0</v>
      </c>
      <c r="H182" s="33"/>
      <c r="I182" s="77">
        <f t="shared" si="17"/>
        <v>0</v>
      </c>
      <c r="J182" s="75">
        <f t="shared" si="14"/>
        <v>0</v>
      </c>
      <c r="K182" s="76">
        <f t="shared" si="15"/>
        <v>0</v>
      </c>
      <c r="L182" s="77" t="s">
        <v>258</v>
      </c>
      <c r="M182" s="76">
        <f>'Volume Calculator'!$J182*$P$16</f>
        <v>0</v>
      </c>
      <c r="N182" s="76">
        <f>'Volume Calculator'!$M182*$P$17</f>
        <v>0</v>
      </c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</row>
    <row r="183" spans="1:65" s="2" customFormat="1" ht="15.75" collapsed="1" x14ac:dyDescent="0.2">
      <c r="A183" s="40"/>
      <c r="B183" s="34" t="s">
        <v>279</v>
      </c>
      <c r="C183" s="35" t="s">
        <v>279</v>
      </c>
      <c r="D183" s="42"/>
      <c r="E183" s="65"/>
      <c r="F183" s="66">
        <f t="shared" si="16"/>
        <v>0</v>
      </c>
      <c r="G183" s="66">
        <f>'Volume Calculator'!$F183/$P$12</f>
        <v>0</v>
      </c>
      <c r="H183" s="66"/>
      <c r="I183" s="72">
        <f>IF(H183="Yes",F183*P$10,F183)</f>
        <v>0</v>
      </c>
      <c r="J183" s="72">
        <f t="shared" si="14"/>
        <v>0</v>
      </c>
      <c r="K183" s="72">
        <f t="shared" si="15"/>
        <v>0</v>
      </c>
      <c r="L183" s="72"/>
      <c r="M183" s="72">
        <f>'Volume Calculator'!$J183*$P$16</f>
        <v>0</v>
      </c>
      <c r="N183" s="72">
        <f>'Volume Calculator'!$M183*$P$17</f>
        <v>0</v>
      </c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</row>
    <row r="184" spans="1:65" s="1" customFormat="1" hidden="1" outlineLevel="1" x14ac:dyDescent="0.2">
      <c r="A184" s="33">
        <v>147</v>
      </c>
      <c r="B184" s="33" t="s">
        <v>263</v>
      </c>
      <c r="C184" s="46" t="s">
        <v>96</v>
      </c>
      <c r="D184" s="36" t="s">
        <v>14</v>
      </c>
      <c r="E184" s="57"/>
      <c r="F184" s="33">
        <f t="shared" si="16"/>
        <v>0</v>
      </c>
      <c r="G184" s="38">
        <f>'Volume Calculator'!$F184/$P$12</f>
        <v>0</v>
      </c>
      <c r="H184" s="33"/>
      <c r="I184" s="77">
        <f t="shared" ref="I184:I215" si="18">IF(H184="Yes",F184*P$11,F184)</f>
        <v>0</v>
      </c>
      <c r="J184" s="75">
        <f t="shared" si="14"/>
        <v>0</v>
      </c>
      <c r="K184" s="76">
        <f t="shared" si="15"/>
        <v>0</v>
      </c>
      <c r="L184" s="77"/>
      <c r="M184" s="76">
        <f>'Volume Calculator'!$J184*$P$16</f>
        <v>0</v>
      </c>
      <c r="N184" s="76">
        <f>'Volume Calculator'!$M184*$P$17</f>
        <v>0</v>
      </c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</row>
    <row r="185" spans="1:65" s="2" customFormat="1" hidden="1" outlineLevel="1" x14ac:dyDescent="0.2">
      <c r="A185" s="40">
        <v>5</v>
      </c>
      <c r="B185" s="40" t="s">
        <v>263</v>
      </c>
      <c r="C185" s="41" t="s">
        <v>192</v>
      </c>
      <c r="D185" s="42" t="s">
        <v>16</v>
      </c>
      <c r="E185" s="56"/>
      <c r="F185" s="40">
        <f t="shared" si="16"/>
        <v>0</v>
      </c>
      <c r="G185" s="44">
        <f>'Volume Calculator'!$F185/$P$12</f>
        <v>0</v>
      </c>
      <c r="H185" s="40" t="s">
        <v>248</v>
      </c>
      <c r="I185" s="78">
        <f t="shared" si="18"/>
        <v>0</v>
      </c>
      <c r="J185" s="73">
        <f t="shared" si="14"/>
        <v>0</v>
      </c>
      <c r="K185" s="74">
        <f t="shared" si="15"/>
        <v>0</v>
      </c>
      <c r="L185" s="78"/>
      <c r="M185" s="74">
        <f>'Volume Calculator'!$J185*$P$16</f>
        <v>0</v>
      </c>
      <c r="N185" s="74">
        <f>'Volume Calculator'!$M185*$P$17</f>
        <v>0</v>
      </c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</row>
    <row r="186" spans="1:65" s="1" customFormat="1" hidden="1" outlineLevel="1" x14ac:dyDescent="0.2">
      <c r="A186" s="33">
        <v>96</v>
      </c>
      <c r="B186" s="33" t="s">
        <v>263</v>
      </c>
      <c r="C186" s="46" t="s">
        <v>39</v>
      </c>
      <c r="D186" s="36" t="s">
        <v>10</v>
      </c>
      <c r="E186" s="57"/>
      <c r="F186" s="33">
        <f t="shared" si="16"/>
        <v>0</v>
      </c>
      <c r="G186" s="38">
        <f>'Volume Calculator'!$F186/$P$12</f>
        <v>0</v>
      </c>
      <c r="H186" s="33"/>
      <c r="I186" s="77">
        <f t="shared" si="18"/>
        <v>0</v>
      </c>
      <c r="J186" s="75">
        <f t="shared" si="14"/>
        <v>0</v>
      </c>
      <c r="K186" s="76">
        <f t="shared" si="15"/>
        <v>0</v>
      </c>
      <c r="L186" s="77"/>
      <c r="M186" s="76">
        <f>'Volume Calculator'!$J186*$P$16</f>
        <v>0</v>
      </c>
      <c r="N186" s="76">
        <f>'Volume Calculator'!$M186*$P$17</f>
        <v>0</v>
      </c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</row>
    <row r="187" spans="1:65" s="2" customFormat="1" hidden="1" outlineLevel="1" x14ac:dyDescent="0.2">
      <c r="A187" s="40">
        <v>1</v>
      </c>
      <c r="B187" s="40" t="s">
        <v>263</v>
      </c>
      <c r="C187" s="41" t="s">
        <v>190</v>
      </c>
      <c r="D187" s="42" t="s">
        <v>6</v>
      </c>
      <c r="E187" s="56"/>
      <c r="F187" s="40">
        <f t="shared" si="16"/>
        <v>0</v>
      </c>
      <c r="G187" s="44">
        <f>'Volume Calculator'!$F187/$P$12</f>
        <v>0</v>
      </c>
      <c r="H187" s="40"/>
      <c r="I187" s="78">
        <f t="shared" si="18"/>
        <v>0</v>
      </c>
      <c r="J187" s="73">
        <f t="shared" si="14"/>
        <v>0</v>
      </c>
      <c r="K187" s="74">
        <f t="shared" si="15"/>
        <v>0</v>
      </c>
      <c r="L187" s="78"/>
      <c r="M187" s="74">
        <f>'Volume Calculator'!$J187*$P$16</f>
        <v>0</v>
      </c>
      <c r="N187" s="74">
        <f>'Volume Calculator'!$M187*$P$17</f>
        <v>0</v>
      </c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</row>
    <row r="188" spans="1:65" s="1" customFormat="1" hidden="1" outlineLevel="1" x14ac:dyDescent="0.2">
      <c r="A188" s="33">
        <v>2</v>
      </c>
      <c r="B188" s="33" t="s">
        <v>263</v>
      </c>
      <c r="C188" s="46" t="s">
        <v>191</v>
      </c>
      <c r="D188" s="36">
        <v>2</v>
      </c>
      <c r="E188" s="57"/>
      <c r="F188" s="33">
        <f t="shared" si="16"/>
        <v>0</v>
      </c>
      <c r="G188" s="38">
        <f>'Volume Calculator'!$F188/$P$12</f>
        <v>0</v>
      </c>
      <c r="H188" s="33"/>
      <c r="I188" s="77">
        <f t="shared" si="18"/>
        <v>0</v>
      </c>
      <c r="J188" s="75">
        <f t="shared" si="14"/>
        <v>0</v>
      </c>
      <c r="K188" s="76">
        <f t="shared" si="15"/>
        <v>0</v>
      </c>
      <c r="L188" s="77"/>
      <c r="M188" s="76">
        <f>'Volume Calculator'!$J188*$P$16</f>
        <v>0</v>
      </c>
      <c r="N188" s="76">
        <f>'Volume Calculator'!$M188*$P$17</f>
        <v>0</v>
      </c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</row>
    <row r="189" spans="1:65" s="2" customFormat="1" hidden="1" outlineLevel="1" x14ac:dyDescent="0.2">
      <c r="A189" s="40">
        <v>6</v>
      </c>
      <c r="B189" s="40" t="s">
        <v>263</v>
      </c>
      <c r="C189" s="41" t="s">
        <v>193</v>
      </c>
      <c r="D189" s="42">
        <v>2</v>
      </c>
      <c r="E189" s="56"/>
      <c r="F189" s="40">
        <f t="shared" si="16"/>
        <v>0</v>
      </c>
      <c r="G189" s="44">
        <f>'Volume Calculator'!$F189/$P$12</f>
        <v>0</v>
      </c>
      <c r="H189" s="40"/>
      <c r="I189" s="78">
        <f t="shared" si="18"/>
        <v>0</v>
      </c>
      <c r="J189" s="73">
        <f t="shared" si="14"/>
        <v>0</v>
      </c>
      <c r="K189" s="74">
        <f t="shared" si="15"/>
        <v>0</v>
      </c>
      <c r="L189" s="78"/>
      <c r="M189" s="74">
        <f>'Volume Calculator'!$J189*$P$16</f>
        <v>0</v>
      </c>
      <c r="N189" s="74">
        <f>'Volume Calculator'!$M189*$P$17</f>
        <v>0</v>
      </c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</row>
    <row r="190" spans="1:65" s="1" customFormat="1" hidden="1" outlineLevel="1" x14ac:dyDescent="0.2">
      <c r="A190" s="33">
        <v>7</v>
      </c>
      <c r="B190" s="33" t="s">
        <v>263</v>
      </c>
      <c r="C190" s="46" t="s">
        <v>194</v>
      </c>
      <c r="D190" s="36" t="s">
        <v>16</v>
      </c>
      <c r="E190" s="57"/>
      <c r="F190" s="33">
        <f t="shared" si="16"/>
        <v>0</v>
      </c>
      <c r="G190" s="38">
        <f>'Volume Calculator'!$F190/$P$12</f>
        <v>0</v>
      </c>
      <c r="H190" s="33"/>
      <c r="I190" s="77">
        <f t="shared" si="18"/>
        <v>0</v>
      </c>
      <c r="J190" s="75">
        <f t="shared" si="14"/>
        <v>0</v>
      </c>
      <c r="K190" s="76">
        <f t="shared" si="15"/>
        <v>0</v>
      </c>
      <c r="L190" s="77"/>
      <c r="M190" s="76">
        <f>'Volume Calculator'!$J190*$P$16</f>
        <v>0</v>
      </c>
      <c r="N190" s="76">
        <f>'Volume Calculator'!$M190*$P$17</f>
        <v>0</v>
      </c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</row>
    <row r="191" spans="1:65" s="2" customFormat="1" hidden="1" outlineLevel="1" x14ac:dyDescent="0.2">
      <c r="A191" s="40">
        <v>9</v>
      </c>
      <c r="B191" s="40" t="s">
        <v>263</v>
      </c>
      <c r="C191" s="41" t="s">
        <v>196</v>
      </c>
      <c r="D191" s="42" t="s">
        <v>16</v>
      </c>
      <c r="E191" s="56"/>
      <c r="F191" s="40">
        <f t="shared" si="16"/>
        <v>0</v>
      </c>
      <c r="G191" s="44">
        <f>'Volume Calculator'!$F191/$P$12</f>
        <v>0</v>
      </c>
      <c r="H191" s="40"/>
      <c r="I191" s="78">
        <f t="shared" si="18"/>
        <v>0</v>
      </c>
      <c r="J191" s="73">
        <f t="shared" si="14"/>
        <v>0</v>
      </c>
      <c r="K191" s="74">
        <f t="shared" si="15"/>
        <v>0</v>
      </c>
      <c r="L191" s="78"/>
      <c r="M191" s="74">
        <f>'Volume Calculator'!$J191*$P$16</f>
        <v>0</v>
      </c>
      <c r="N191" s="74">
        <f>'Volume Calculator'!$M191*$P$17</f>
        <v>0</v>
      </c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</row>
    <row r="192" spans="1:65" s="1" customFormat="1" hidden="1" outlineLevel="1" x14ac:dyDescent="0.2">
      <c r="A192" s="33">
        <v>10</v>
      </c>
      <c r="B192" s="33" t="s">
        <v>263</v>
      </c>
      <c r="C192" s="46" t="s">
        <v>197</v>
      </c>
      <c r="D192" s="36">
        <v>2</v>
      </c>
      <c r="E192" s="57"/>
      <c r="F192" s="33">
        <f t="shared" si="16"/>
        <v>0</v>
      </c>
      <c r="G192" s="38">
        <f>'Volume Calculator'!$F192/$P$12</f>
        <v>0</v>
      </c>
      <c r="H192" s="33"/>
      <c r="I192" s="77">
        <f t="shared" si="18"/>
        <v>0</v>
      </c>
      <c r="J192" s="75">
        <f t="shared" si="14"/>
        <v>0</v>
      </c>
      <c r="K192" s="76">
        <f t="shared" si="15"/>
        <v>0</v>
      </c>
      <c r="L192" s="77"/>
      <c r="M192" s="76">
        <f>'Volume Calculator'!$J192*$P$16</f>
        <v>0</v>
      </c>
      <c r="N192" s="76">
        <f>'Volume Calculator'!$M192*$P$17</f>
        <v>0</v>
      </c>
      <c r="O192" t="s">
        <v>260</v>
      </c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</row>
    <row r="193" spans="1:65" s="2" customFormat="1" hidden="1" outlineLevel="1" x14ac:dyDescent="0.2">
      <c r="A193" s="40">
        <v>33</v>
      </c>
      <c r="B193" s="40" t="s">
        <v>263</v>
      </c>
      <c r="C193" s="41" t="s">
        <v>217</v>
      </c>
      <c r="D193" s="42" t="s">
        <v>14</v>
      </c>
      <c r="E193" s="56"/>
      <c r="F193" s="40">
        <f t="shared" si="16"/>
        <v>0</v>
      </c>
      <c r="G193" s="44">
        <f>'Volume Calculator'!$F193/$P$12</f>
        <v>0</v>
      </c>
      <c r="H193" s="40"/>
      <c r="I193" s="78">
        <f t="shared" si="18"/>
        <v>0</v>
      </c>
      <c r="J193" s="73">
        <f t="shared" si="14"/>
        <v>0</v>
      </c>
      <c r="K193" s="74">
        <f t="shared" si="15"/>
        <v>0</v>
      </c>
      <c r="L193" s="78"/>
      <c r="M193" s="74">
        <f>'Volume Calculator'!$J193*$P$16</f>
        <v>0</v>
      </c>
      <c r="N193" s="74">
        <f>'Volume Calculator'!$M193*$P$17</f>
        <v>0</v>
      </c>
      <c r="O193" t="s">
        <v>260</v>
      </c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</row>
    <row r="194" spans="1:65" s="1" customFormat="1" hidden="1" outlineLevel="1" x14ac:dyDescent="0.2">
      <c r="A194" s="33">
        <v>50</v>
      </c>
      <c r="B194" s="33" t="s">
        <v>263</v>
      </c>
      <c r="C194" s="46" t="s">
        <v>230</v>
      </c>
      <c r="D194" s="36" t="s">
        <v>12</v>
      </c>
      <c r="E194" s="57"/>
      <c r="F194" s="33">
        <f t="shared" si="16"/>
        <v>0</v>
      </c>
      <c r="G194" s="38">
        <f>'Volume Calculator'!$F194/$P$12</f>
        <v>0</v>
      </c>
      <c r="H194" s="33"/>
      <c r="I194" s="77">
        <f t="shared" si="18"/>
        <v>0</v>
      </c>
      <c r="J194" s="75">
        <f t="shared" si="14"/>
        <v>0</v>
      </c>
      <c r="K194" s="76">
        <f t="shared" si="15"/>
        <v>0</v>
      </c>
      <c r="L194" s="77"/>
      <c r="M194" s="76">
        <f>'Volume Calculator'!$J194*$P$16</f>
        <v>0</v>
      </c>
      <c r="N194" s="76">
        <f>'Volume Calculator'!$M194*$P$17</f>
        <v>0</v>
      </c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</row>
    <row r="195" spans="1:65" s="2" customFormat="1" hidden="1" outlineLevel="1" x14ac:dyDescent="0.2">
      <c r="A195" s="40">
        <v>73</v>
      </c>
      <c r="B195" s="40" t="s">
        <v>263</v>
      </c>
      <c r="C195" s="41" t="s">
        <v>15</v>
      </c>
      <c r="D195" s="42" t="s">
        <v>16</v>
      </c>
      <c r="E195" s="56"/>
      <c r="F195" s="40">
        <f t="shared" si="16"/>
        <v>0</v>
      </c>
      <c r="G195" s="44">
        <f>'Volume Calculator'!$F195/$P$12</f>
        <v>0</v>
      </c>
      <c r="H195" s="40"/>
      <c r="I195" s="78">
        <f t="shared" si="18"/>
        <v>0</v>
      </c>
      <c r="J195" s="73">
        <f t="shared" si="14"/>
        <v>0</v>
      </c>
      <c r="K195" s="74">
        <f t="shared" si="15"/>
        <v>0</v>
      </c>
      <c r="L195" s="78"/>
      <c r="M195" s="74">
        <f>'Volume Calculator'!$J195*$P$16</f>
        <v>0</v>
      </c>
      <c r="N195" s="74">
        <f>'Volume Calculator'!$M195*$P$17</f>
        <v>0</v>
      </c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</row>
    <row r="196" spans="1:65" s="1" customFormat="1" hidden="1" outlineLevel="1" x14ac:dyDescent="0.2">
      <c r="A196" s="33">
        <v>81</v>
      </c>
      <c r="B196" s="33" t="s">
        <v>263</v>
      </c>
      <c r="C196" s="46" t="s">
        <v>24</v>
      </c>
      <c r="D196" s="36" t="s">
        <v>16</v>
      </c>
      <c r="E196" s="57"/>
      <c r="F196" s="33">
        <f t="shared" si="16"/>
        <v>0</v>
      </c>
      <c r="G196" s="38">
        <f>'Volume Calculator'!$F196/$P$12</f>
        <v>0</v>
      </c>
      <c r="H196" s="33"/>
      <c r="I196" s="77">
        <f t="shared" si="18"/>
        <v>0</v>
      </c>
      <c r="J196" s="75">
        <f t="shared" si="14"/>
        <v>0</v>
      </c>
      <c r="K196" s="76">
        <f t="shared" si="15"/>
        <v>0</v>
      </c>
      <c r="L196" s="77"/>
      <c r="M196" s="76">
        <f>'Volume Calculator'!$J196*$P$16</f>
        <v>0</v>
      </c>
      <c r="N196" s="76">
        <f>'Volume Calculator'!$M196*$P$17</f>
        <v>0</v>
      </c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</row>
    <row r="197" spans="1:65" s="2" customFormat="1" hidden="1" outlineLevel="1" x14ac:dyDescent="0.2">
      <c r="A197" s="40">
        <v>98</v>
      </c>
      <c r="B197" s="40" t="s">
        <v>263</v>
      </c>
      <c r="C197" s="41" t="s">
        <v>42</v>
      </c>
      <c r="D197" s="42" t="s">
        <v>43</v>
      </c>
      <c r="E197" s="56"/>
      <c r="F197" s="40">
        <f t="shared" si="16"/>
        <v>0</v>
      </c>
      <c r="G197" s="44">
        <f>'Volume Calculator'!$F197/$P$12</f>
        <v>0</v>
      </c>
      <c r="H197" s="40"/>
      <c r="I197" s="78">
        <f t="shared" si="18"/>
        <v>0</v>
      </c>
      <c r="J197" s="73">
        <f t="shared" si="14"/>
        <v>0</v>
      </c>
      <c r="K197" s="74">
        <f t="shared" si="15"/>
        <v>0</v>
      </c>
      <c r="L197" s="78"/>
      <c r="M197" s="74">
        <f>'Volume Calculator'!$J197*$P$16</f>
        <v>0</v>
      </c>
      <c r="N197" s="74">
        <f>'Volume Calculator'!$M197*$P$17</f>
        <v>0</v>
      </c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</row>
    <row r="198" spans="1:65" s="1" customFormat="1" hidden="1" outlineLevel="1" x14ac:dyDescent="0.2">
      <c r="A198" s="33">
        <v>101</v>
      </c>
      <c r="B198" s="33" t="s">
        <v>263</v>
      </c>
      <c r="C198" s="46" t="s">
        <v>47</v>
      </c>
      <c r="D198" s="36" t="s">
        <v>14</v>
      </c>
      <c r="E198" s="57"/>
      <c r="F198" s="33">
        <f t="shared" si="16"/>
        <v>0</v>
      </c>
      <c r="G198" s="38">
        <f>'Volume Calculator'!$F198/$P$12</f>
        <v>0</v>
      </c>
      <c r="H198" s="33"/>
      <c r="I198" s="77">
        <f t="shared" si="18"/>
        <v>0</v>
      </c>
      <c r="J198" s="75">
        <f t="shared" si="14"/>
        <v>0</v>
      </c>
      <c r="K198" s="76">
        <f t="shared" si="15"/>
        <v>0</v>
      </c>
      <c r="L198" s="77"/>
      <c r="M198" s="76">
        <f>'Volume Calculator'!$J198*$P$16</f>
        <v>0</v>
      </c>
      <c r="N198" s="76">
        <f>'Volume Calculator'!$M198*$P$17</f>
        <v>0</v>
      </c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</row>
    <row r="199" spans="1:65" s="2" customFormat="1" hidden="1" outlineLevel="1" x14ac:dyDescent="0.2">
      <c r="A199" s="40">
        <v>102</v>
      </c>
      <c r="B199" s="40" t="s">
        <v>263</v>
      </c>
      <c r="C199" s="41" t="s">
        <v>48</v>
      </c>
      <c r="D199" s="42" t="s">
        <v>12</v>
      </c>
      <c r="E199" s="56"/>
      <c r="F199" s="40">
        <f t="shared" si="16"/>
        <v>0</v>
      </c>
      <c r="G199" s="44">
        <f>'Volume Calculator'!$F199/$P$12</f>
        <v>0</v>
      </c>
      <c r="H199" s="40"/>
      <c r="I199" s="78">
        <f t="shared" si="18"/>
        <v>0</v>
      </c>
      <c r="J199" s="73">
        <f t="shared" si="14"/>
        <v>0</v>
      </c>
      <c r="K199" s="74">
        <f t="shared" si="15"/>
        <v>0</v>
      </c>
      <c r="L199" s="78"/>
      <c r="M199" s="74">
        <f>'Volume Calculator'!$J199*$P$16</f>
        <v>0</v>
      </c>
      <c r="N199" s="74">
        <f>'Volume Calculator'!$M199*$P$17</f>
        <v>0</v>
      </c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</row>
    <row r="200" spans="1:65" s="1" customFormat="1" hidden="1" outlineLevel="1" x14ac:dyDescent="0.2">
      <c r="A200" s="33">
        <v>108</v>
      </c>
      <c r="B200" s="33" t="s">
        <v>263</v>
      </c>
      <c r="C200" s="46" t="s">
        <v>54</v>
      </c>
      <c r="D200" s="36" t="s">
        <v>12</v>
      </c>
      <c r="E200" s="57"/>
      <c r="F200" s="33">
        <f t="shared" si="16"/>
        <v>0</v>
      </c>
      <c r="G200" s="38">
        <f>'Volume Calculator'!$F200/$P$12</f>
        <v>0</v>
      </c>
      <c r="H200" s="33"/>
      <c r="I200" s="77">
        <f t="shared" si="18"/>
        <v>0</v>
      </c>
      <c r="J200" s="75">
        <f t="shared" si="14"/>
        <v>0</v>
      </c>
      <c r="K200" s="76">
        <f t="shared" si="15"/>
        <v>0</v>
      </c>
      <c r="L200" s="77"/>
      <c r="M200" s="76">
        <f>'Volume Calculator'!$J200*$P$16</f>
        <v>0</v>
      </c>
      <c r="N200" s="76">
        <f>'Volume Calculator'!$M200*$P$17</f>
        <v>0</v>
      </c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</row>
    <row r="201" spans="1:65" s="2" customFormat="1" hidden="1" outlineLevel="1" x14ac:dyDescent="0.2">
      <c r="A201" s="40">
        <v>127</v>
      </c>
      <c r="B201" s="40" t="s">
        <v>263</v>
      </c>
      <c r="C201" s="41" t="s">
        <v>77</v>
      </c>
      <c r="D201" s="42" t="s">
        <v>12</v>
      </c>
      <c r="E201" s="56"/>
      <c r="F201" s="40">
        <f t="shared" si="16"/>
        <v>0</v>
      </c>
      <c r="G201" s="44">
        <f>'Volume Calculator'!$F201/$P$12</f>
        <v>0</v>
      </c>
      <c r="H201" s="40"/>
      <c r="I201" s="78">
        <f t="shared" si="18"/>
        <v>0</v>
      </c>
      <c r="J201" s="73">
        <f t="shared" si="14"/>
        <v>0</v>
      </c>
      <c r="K201" s="74">
        <f t="shared" si="15"/>
        <v>0</v>
      </c>
      <c r="L201" s="78"/>
      <c r="M201" s="74">
        <f>'Volume Calculator'!$J201*$P$16</f>
        <v>0</v>
      </c>
      <c r="N201" s="74">
        <f>'Volume Calculator'!$M201*$P$17</f>
        <v>0</v>
      </c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</row>
    <row r="202" spans="1:65" s="1" customFormat="1" hidden="1" outlineLevel="1" x14ac:dyDescent="0.2">
      <c r="A202" s="33">
        <v>128</v>
      </c>
      <c r="B202" s="33" t="s">
        <v>263</v>
      </c>
      <c r="C202" s="46" t="s">
        <v>78</v>
      </c>
      <c r="D202" s="36" t="s">
        <v>6</v>
      </c>
      <c r="E202" s="57"/>
      <c r="F202" s="33">
        <f t="shared" si="16"/>
        <v>0</v>
      </c>
      <c r="G202" s="38">
        <f>'Volume Calculator'!$F202/$P$12</f>
        <v>0</v>
      </c>
      <c r="H202" s="33"/>
      <c r="I202" s="77">
        <f t="shared" si="18"/>
        <v>0</v>
      </c>
      <c r="J202" s="75">
        <f t="shared" si="14"/>
        <v>0</v>
      </c>
      <c r="K202" s="76">
        <f t="shared" si="15"/>
        <v>0</v>
      </c>
      <c r="L202" s="77"/>
      <c r="M202" s="76">
        <f>'Volume Calculator'!$J202*$P$16</f>
        <v>0</v>
      </c>
      <c r="N202" s="76">
        <f>'Volume Calculator'!$M202*$P$17</f>
        <v>0</v>
      </c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</row>
    <row r="203" spans="1:65" s="2" customFormat="1" hidden="1" outlineLevel="1" x14ac:dyDescent="0.2">
      <c r="A203" s="40">
        <v>130</v>
      </c>
      <c r="B203" s="40" t="s">
        <v>263</v>
      </c>
      <c r="C203" s="41" t="s">
        <v>259</v>
      </c>
      <c r="D203" s="42">
        <v>4</v>
      </c>
      <c r="E203" s="56"/>
      <c r="F203" s="40">
        <f t="shared" si="16"/>
        <v>0</v>
      </c>
      <c r="G203" s="44">
        <f>'Volume Calculator'!$F203/$P$12</f>
        <v>0</v>
      </c>
      <c r="H203" s="40"/>
      <c r="I203" s="78">
        <f t="shared" si="18"/>
        <v>0</v>
      </c>
      <c r="J203" s="73">
        <f t="shared" ref="J203:J266" si="19">I203*P$13</f>
        <v>0</v>
      </c>
      <c r="K203" s="74">
        <f t="shared" ref="K203:K266" si="20">J203/P$12</f>
        <v>0</v>
      </c>
      <c r="L203" s="78"/>
      <c r="M203" s="74">
        <f>'Volume Calculator'!$J203*$P$16</f>
        <v>0</v>
      </c>
      <c r="N203" s="74">
        <f>'Volume Calculator'!$M203*$P$17</f>
        <v>0</v>
      </c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</row>
    <row r="204" spans="1:65" s="1" customFormat="1" hidden="1" outlineLevel="1" x14ac:dyDescent="0.2">
      <c r="A204" s="33">
        <v>132</v>
      </c>
      <c r="B204" s="33" t="s">
        <v>263</v>
      </c>
      <c r="C204" s="46" t="s">
        <v>81</v>
      </c>
      <c r="D204" s="36" t="s">
        <v>12</v>
      </c>
      <c r="E204" s="57"/>
      <c r="F204" s="33">
        <f t="shared" si="16"/>
        <v>0</v>
      </c>
      <c r="G204" s="38">
        <f>'Volume Calculator'!$F204/$P$12</f>
        <v>0</v>
      </c>
      <c r="H204" s="33"/>
      <c r="I204" s="77">
        <f t="shared" si="18"/>
        <v>0</v>
      </c>
      <c r="J204" s="75">
        <f t="shared" si="19"/>
        <v>0</v>
      </c>
      <c r="K204" s="76">
        <f t="shared" si="20"/>
        <v>0</v>
      </c>
      <c r="L204" s="77"/>
      <c r="M204" s="76">
        <f>'Volume Calculator'!$J204*$P$16</f>
        <v>0</v>
      </c>
      <c r="N204" s="76">
        <f>'Volume Calculator'!$M204*$P$17</f>
        <v>0</v>
      </c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</row>
    <row r="205" spans="1:65" s="1" customFormat="1" hidden="1" outlineLevel="1" x14ac:dyDescent="0.2">
      <c r="A205" s="40">
        <v>141</v>
      </c>
      <c r="B205" s="40" t="s">
        <v>263</v>
      </c>
      <c r="C205" s="41" t="s">
        <v>90</v>
      </c>
      <c r="D205" s="42" t="s">
        <v>14</v>
      </c>
      <c r="E205" s="56"/>
      <c r="F205" s="40">
        <f t="shared" si="16"/>
        <v>0</v>
      </c>
      <c r="G205" s="44">
        <f>'Volume Calculator'!$F205/$P$12</f>
        <v>0</v>
      </c>
      <c r="H205" s="40"/>
      <c r="I205" s="78">
        <f t="shared" si="18"/>
        <v>0</v>
      </c>
      <c r="J205" s="73">
        <f t="shared" si="19"/>
        <v>0</v>
      </c>
      <c r="K205" s="74">
        <f t="shared" si="20"/>
        <v>0</v>
      </c>
      <c r="L205" s="78"/>
      <c r="M205" s="74">
        <f>'Volume Calculator'!$J205*$P$16</f>
        <v>0</v>
      </c>
      <c r="N205" s="74">
        <f>'Volume Calculator'!$M205*$P$17</f>
        <v>0</v>
      </c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</row>
    <row r="206" spans="1:65" s="2" customFormat="1" hidden="1" outlineLevel="1" x14ac:dyDescent="0.2">
      <c r="A206" s="33">
        <v>163</v>
      </c>
      <c r="B206" s="33" t="s">
        <v>263</v>
      </c>
      <c r="C206" s="46" t="s">
        <v>117</v>
      </c>
      <c r="D206" s="36" t="s">
        <v>41</v>
      </c>
      <c r="E206" s="57"/>
      <c r="F206" s="33">
        <f t="shared" si="16"/>
        <v>0</v>
      </c>
      <c r="G206" s="38">
        <f>'Volume Calculator'!$F206/$P$12</f>
        <v>0</v>
      </c>
      <c r="H206" s="33"/>
      <c r="I206" s="77">
        <f t="shared" si="18"/>
        <v>0</v>
      </c>
      <c r="J206" s="75">
        <f t="shared" si="19"/>
        <v>0</v>
      </c>
      <c r="K206" s="76">
        <f t="shared" si="20"/>
        <v>0</v>
      </c>
      <c r="L206" s="77"/>
      <c r="M206" s="76">
        <f>'Volume Calculator'!$J206*$P$16</f>
        <v>0</v>
      </c>
      <c r="N206" s="76">
        <f>'Volume Calculator'!$M206*$P$17</f>
        <v>0</v>
      </c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</row>
    <row r="207" spans="1:65" s="1" customFormat="1" hidden="1" outlineLevel="1" x14ac:dyDescent="0.2">
      <c r="A207" s="40">
        <v>170</v>
      </c>
      <c r="B207" s="40" t="s">
        <v>263</v>
      </c>
      <c r="C207" s="41" t="s">
        <v>124</v>
      </c>
      <c r="D207" s="42" t="s">
        <v>6</v>
      </c>
      <c r="E207" s="56"/>
      <c r="F207" s="40">
        <f t="shared" si="16"/>
        <v>0</v>
      </c>
      <c r="G207" s="44">
        <f>'Volume Calculator'!$F207/$P$12</f>
        <v>0</v>
      </c>
      <c r="H207" s="40"/>
      <c r="I207" s="78">
        <f t="shared" si="18"/>
        <v>0</v>
      </c>
      <c r="J207" s="73">
        <f t="shared" si="19"/>
        <v>0</v>
      </c>
      <c r="K207" s="74">
        <f t="shared" si="20"/>
        <v>0</v>
      </c>
      <c r="L207" s="78"/>
      <c r="M207" s="74">
        <f>'Volume Calculator'!$J207*$P$16</f>
        <v>0</v>
      </c>
      <c r="N207" s="74">
        <f>'Volume Calculator'!$M207*$P$17</f>
        <v>0</v>
      </c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</row>
    <row r="208" spans="1:65" s="2" customFormat="1" hidden="1" outlineLevel="1" x14ac:dyDescent="0.2">
      <c r="A208" s="33">
        <v>174</v>
      </c>
      <c r="B208" s="33" t="s">
        <v>263</v>
      </c>
      <c r="C208" s="46" t="s">
        <v>128</v>
      </c>
      <c r="D208" s="36" t="s">
        <v>16</v>
      </c>
      <c r="E208" s="57"/>
      <c r="F208" s="33">
        <f t="shared" si="16"/>
        <v>0</v>
      </c>
      <c r="G208" s="38">
        <f>'Volume Calculator'!$F208/$P$12</f>
        <v>0</v>
      </c>
      <c r="H208" s="33"/>
      <c r="I208" s="77">
        <f t="shared" si="18"/>
        <v>0</v>
      </c>
      <c r="J208" s="75">
        <f t="shared" si="19"/>
        <v>0</v>
      </c>
      <c r="K208" s="76">
        <f t="shared" si="20"/>
        <v>0</v>
      </c>
      <c r="L208" s="77"/>
      <c r="M208" s="76">
        <f>'Volume Calculator'!$J208*$P$16</f>
        <v>0</v>
      </c>
      <c r="N208" s="76">
        <f>'Volume Calculator'!$M208*$P$17</f>
        <v>0</v>
      </c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</row>
    <row r="209" spans="1:65" s="1" customFormat="1" hidden="1" outlineLevel="1" x14ac:dyDescent="0.2">
      <c r="A209" s="40">
        <v>176</v>
      </c>
      <c r="B209" s="40" t="s">
        <v>263</v>
      </c>
      <c r="C209" s="41" t="s">
        <v>130</v>
      </c>
      <c r="D209" s="42" t="s">
        <v>6</v>
      </c>
      <c r="E209" s="56"/>
      <c r="F209" s="40">
        <f t="shared" si="16"/>
        <v>0</v>
      </c>
      <c r="G209" s="44">
        <f>'Volume Calculator'!$F209/$P$12</f>
        <v>0</v>
      </c>
      <c r="H209" s="40"/>
      <c r="I209" s="78">
        <f t="shared" si="18"/>
        <v>0</v>
      </c>
      <c r="J209" s="73">
        <f t="shared" si="19"/>
        <v>0</v>
      </c>
      <c r="K209" s="74">
        <f t="shared" si="20"/>
        <v>0</v>
      </c>
      <c r="L209" s="78"/>
      <c r="M209" s="74">
        <f>'Volume Calculator'!$J209*$P$16</f>
        <v>0</v>
      </c>
      <c r="N209" s="74">
        <f>'Volume Calculator'!$M209*$P$17</f>
        <v>0</v>
      </c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</row>
    <row r="210" spans="1:65" s="2" customFormat="1" hidden="1" outlineLevel="1" x14ac:dyDescent="0.2">
      <c r="A210" s="33">
        <v>179</v>
      </c>
      <c r="B210" s="33" t="s">
        <v>263</v>
      </c>
      <c r="C210" s="46" t="s">
        <v>133</v>
      </c>
      <c r="D210" s="36" t="s">
        <v>14</v>
      </c>
      <c r="E210" s="57"/>
      <c r="F210" s="33">
        <f t="shared" si="16"/>
        <v>0</v>
      </c>
      <c r="G210" s="38">
        <f>'Volume Calculator'!$F210/$P$12</f>
        <v>0</v>
      </c>
      <c r="H210" s="33"/>
      <c r="I210" s="77">
        <f t="shared" si="18"/>
        <v>0</v>
      </c>
      <c r="J210" s="75">
        <f t="shared" si="19"/>
        <v>0</v>
      </c>
      <c r="K210" s="76">
        <f t="shared" si="20"/>
        <v>0</v>
      </c>
      <c r="L210" s="77"/>
      <c r="M210" s="76">
        <f>'Volume Calculator'!$J210*$P$16</f>
        <v>0</v>
      </c>
      <c r="N210" s="76">
        <f>'Volume Calculator'!$M210*$P$17</f>
        <v>0</v>
      </c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</row>
    <row r="211" spans="1:65" s="1" customFormat="1" hidden="1" outlineLevel="1" x14ac:dyDescent="0.2">
      <c r="A211" s="40">
        <v>180</v>
      </c>
      <c r="B211" s="40" t="s">
        <v>263</v>
      </c>
      <c r="C211" s="41" t="s">
        <v>134</v>
      </c>
      <c r="D211" s="42" t="s">
        <v>1</v>
      </c>
      <c r="E211" s="56"/>
      <c r="F211" s="40">
        <f t="shared" si="16"/>
        <v>0</v>
      </c>
      <c r="G211" s="44">
        <f>'Volume Calculator'!$F211/$P$12</f>
        <v>0</v>
      </c>
      <c r="H211" s="40"/>
      <c r="I211" s="78">
        <f t="shared" si="18"/>
        <v>0</v>
      </c>
      <c r="J211" s="73">
        <f t="shared" si="19"/>
        <v>0</v>
      </c>
      <c r="K211" s="74">
        <f t="shared" si="20"/>
        <v>0</v>
      </c>
      <c r="L211" s="78"/>
      <c r="M211" s="74">
        <f>'Volume Calculator'!$J211*$P$16</f>
        <v>0</v>
      </c>
      <c r="N211" s="74">
        <f>'Volume Calculator'!$M211*$P$17</f>
        <v>0</v>
      </c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</row>
    <row r="212" spans="1:65" s="1" customFormat="1" hidden="1" outlineLevel="1" x14ac:dyDescent="0.2">
      <c r="A212" s="33">
        <v>200</v>
      </c>
      <c r="B212" s="33" t="s">
        <v>263</v>
      </c>
      <c r="C212" s="46" t="s">
        <v>156</v>
      </c>
      <c r="D212" s="36" t="s">
        <v>6</v>
      </c>
      <c r="E212" s="57"/>
      <c r="F212" s="33">
        <f t="shared" si="16"/>
        <v>0</v>
      </c>
      <c r="G212" s="38">
        <f>'Volume Calculator'!$F212/$P$12</f>
        <v>0</v>
      </c>
      <c r="H212" s="33"/>
      <c r="I212" s="77">
        <f t="shared" si="18"/>
        <v>0</v>
      </c>
      <c r="J212" s="75">
        <f t="shared" si="19"/>
        <v>0</v>
      </c>
      <c r="K212" s="76">
        <f t="shared" si="20"/>
        <v>0</v>
      </c>
      <c r="L212" s="77"/>
      <c r="M212" s="76">
        <f>'Volume Calculator'!$J212*$P$16</f>
        <v>0</v>
      </c>
      <c r="N212" s="76">
        <f>'Volume Calculator'!$M212*$P$17</f>
        <v>0</v>
      </c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</row>
    <row r="213" spans="1:65" s="2" customFormat="1" hidden="1" outlineLevel="1" x14ac:dyDescent="0.2">
      <c r="A213" s="40">
        <v>208</v>
      </c>
      <c r="B213" s="40" t="s">
        <v>263</v>
      </c>
      <c r="C213" s="41" t="s">
        <v>163</v>
      </c>
      <c r="D213" s="42" t="s">
        <v>12</v>
      </c>
      <c r="E213" s="56"/>
      <c r="F213" s="40">
        <f t="shared" si="16"/>
        <v>0</v>
      </c>
      <c r="G213" s="44">
        <f>'Volume Calculator'!$F213/$P$12</f>
        <v>0</v>
      </c>
      <c r="H213" s="40"/>
      <c r="I213" s="78">
        <f t="shared" si="18"/>
        <v>0</v>
      </c>
      <c r="J213" s="73">
        <f t="shared" si="19"/>
        <v>0</v>
      </c>
      <c r="K213" s="74">
        <f t="shared" si="20"/>
        <v>0</v>
      </c>
      <c r="L213" s="78"/>
      <c r="M213" s="74">
        <f>'Volume Calculator'!$J213*$P$16</f>
        <v>0</v>
      </c>
      <c r="N213" s="74">
        <f>'Volume Calculator'!$M213*$P$17</f>
        <v>0</v>
      </c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</row>
    <row r="214" spans="1:65" s="1" customFormat="1" hidden="1" outlineLevel="1" x14ac:dyDescent="0.2">
      <c r="A214" s="33">
        <v>222</v>
      </c>
      <c r="B214" s="33" t="s">
        <v>263</v>
      </c>
      <c r="C214" s="46" t="s">
        <v>177</v>
      </c>
      <c r="D214" s="36" t="s">
        <v>41</v>
      </c>
      <c r="E214" s="57"/>
      <c r="F214" s="33">
        <f t="shared" si="16"/>
        <v>0</v>
      </c>
      <c r="G214" s="38">
        <f>'Volume Calculator'!$F214/$P$12</f>
        <v>0</v>
      </c>
      <c r="H214" s="33"/>
      <c r="I214" s="77">
        <f t="shared" si="18"/>
        <v>0</v>
      </c>
      <c r="J214" s="75">
        <f t="shared" si="19"/>
        <v>0</v>
      </c>
      <c r="K214" s="76">
        <f t="shared" si="20"/>
        <v>0</v>
      </c>
      <c r="L214" s="77"/>
      <c r="M214" s="76">
        <f>'Volume Calculator'!$J214*$P$16</f>
        <v>0</v>
      </c>
      <c r="N214" s="76">
        <f>'Volume Calculator'!$M214*$P$17</f>
        <v>0</v>
      </c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</row>
    <row r="215" spans="1:65" s="2" customFormat="1" hidden="1" outlineLevel="1" x14ac:dyDescent="0.2">
      <c r="A215" s="40">
        <v>224</v>
      </c>
      <c r="B215" s="40" t="s">
        <v>263</v>
      </c>
      <c r="C215" s="41" t="s">
        <v>300</v>
      </c>
      <c r="D215" s="42" t="s">
        <v>12</v>
      </c>
      <c r="E215" s="56"/>
      <c r="F215" s="40">
        <f t="shared" si="16"/>
        <v>0</v>
      </c>
      <c r="G215" s="44">
        <f>'Volume Calculator'!$F215/$P$12</f>
        <v>0</v>
      </c>
      <c r="H215" s="40"/>
      <c r="I215" s="78">
        <f t="shared" si="18"/>
        <v>0</v>
      </c>
      <c r="J215" s="73">
        <f t="shared" si="19"/>
        <v>0</v>
      </c>
      <c r="K215" s="74">
        <f t="shared" si="20"/>
        <v>0</v>
      </c>
      <c r="L215" s="78"/>
      <c r="M215" s="74">
        <f>'Volume Calculator'!$J215*$P$16</f>
        <v>0</v>
      </c>
      <c r="N215" s="74">
        <f>'Volume Calculator'!$M215*$P$17</f>
        <v>0</v>
      </c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</row>
    <row r="216" spans="1:65" s="2" customFormat="1" ht="15.75" collapsed="1" x14ac:dyDescent="0.2">
      <c r="A216" s="33"/>
      <c r="B216" s="34" t="s">
        <v>271</v>
      </c>
      <c r="C216" s="35" t="s">
        <v>271</v>
      </c>
      <c r="D216" s="36"/>
      <c r="E216" s="65"/>
      <c r="F216" s="66">
        <f t="shared" ref="F216:F271" si="21">D216*E216</f>
        <v>0</v>
      </c>
      <c r="G216" s="66">
        <f>'Volume Calculator'!$F216/$P$12</f>
        <v>0</v>
      </c>
      <c r="H216" s="66"/>
      <c r="I216" s="72">
        <f>IF(H216="Yes",F216*P$10,F216)</f>
        <v>0</v>
      </c>
      <c r="J216" s="72">
        <f t="shared" si="19"/>
        <v>0</v>
      </c>
      <c r="K216" s="72">
        <f t="shared" si="20"/>
        <v>0</v>
      </c>
      <c r="L216" s="72"/>
      <c r="M216" s="72">
        <f>'Volume Calculator'!$J216*$P$16</f>
        <v>0</v>
      </c>
      <c r="N216" s="72">
        <f>'Volume Calculator'!$M216*$P$17</f>
        <v>0</v>
      </c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</row>
    <row r="217" spans="1:65" s="1" customFormat="1" hidden="1" outlineLevel="1" x14ac:dyDescent="0.2">
      <c r="A217" s="40">
        <v>95</v>
      </c>
      <c r="B217" s="40" t="s">
        <v>271</v>
      </c>
      <c r="C217" s="41" t="s">
        <v>37</v>
      </c>
      <c r="D217" s="42" t="s">
        <v>38</v>
      </c>
      <c r="E217" s="56"/>
      <c r="F217" s="40">
        <f t="shared" si="21"/>
        <v>0</v>
      </c>
      <c r="G217" s="44">
        <f>'Volume Calculator'!$F217/$P$12</f>
        <v>0</v>
      </c>
      <c r="H217" s="40"/>
      <c r="I217" s="78">
        <f t="shared" ref="I217:I225" si="22">IF(H217="Yes",F217*P$11,F217)</f>
        <v>0</v>
      </c>
      <c r="J217" s="73">
        <f t="shared" si="19"/>
        <v>0</v>
      </c>
      <c r="K217" s="74">
        <f t="shared" si="20"/>
        <v>0</v>
      </c>
      <c r="L217" s="78"/>
      <c r="M217" s="74">
        <f>'Volume Calculator'!$J217*$P$16</f>
        <v>0</v>
      </c>
      <c r="N217" s="74">
        <f>'Volume Calculator'!$M217*$P$17</f>
        <v>0</v>
      </c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</row>
    <row r="218" spans="1:65" s="2" customFormat="1" hidden="1" outlineLevel="1" x14ac:dyDescent="0.2">
      <c r="A218" s="33">
        <v>121</v>
      </c>
      <c r="B218" s="33" t="s">
        <v>271</v>
      </c>
      <c r="C218" s="46" t="s">
        <v>71</v>
      </c>
      <c r="D218" s="36" t="s">
        <v>12</v>
      </c>
      <c r="E218" s="57"/>
      <c r="F218" s="33">
        <f t="shared" si="21"/>
        <v>0</v>
      </c>
      <c r="G218" s="38">
        <f>'Volume Calculator'!$F218/$P$12</f>
        <v>0</v>
      </c>
      <c r="H218" s="33"/>
      <c r="I218" s="77">
        <f t="shared" si="22"/>
        <v>0</v>
      </c>
      <c r="J218" s="75">
        <f t="shared" si="19"/>
        <v>0</v>
      </c>
      <c r="K218" s="76">
        <f t="shared" si="20"/>
        <v>0</v>
      </c>
      <c r="L218" s="77"/>
      <c r="M218" s="76">
        <f>'Volume Calculator'!$J218*$P$16</f>
        <v>0</v>
      </c>
      <c r="N218" s="76">
        <f>'Volume Calculator'!$M218*$P$17</f>
        <v>0</v>
      </c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</row>
    <row r="219" spans="1:65" s="1" customFormat="1" hidden="1" outlineLevel="1" x14ac:dyDescent="0.2">
      <c r="A219" s="40">
        <v>133</v>
      </c>
      <c r="B219" s="40" t="s">
        <v>271</v>
      </c>
      <c r="C219" s="41" t="s">
        <v>82</v>
      </c>
      <c r="D219" s="42" t="s">
        <v>12</v>
      </c>
      <c r="E219" s="56"/>
      <c r="F219" s="40">
        <f t="shared" si="21"/>
        <v>0</v>
      </c>
      <c r="G219" s="44">
        <f>'Volume Calculator'!$F219/$P$12</f>
        <v>0</v>
      </c>
      <c r="H219" s="40"/>
      <c r="I219" s="78">
        <f t="shared" si="22"/>
        <v>0</v>
      </c>
      <c r="J219" s="73">
        <f t="shared" si="19"/>
        <v>0</v>
      </c>
      <c r="K219" s="74">
        <f t="shared" si="20"/>
        <v>0</v>
      </c>
      <c r="L219" s="78"/>
      <c r="M219" s="74">
        <f>'Volume Calculator'!$J219*$P$16</f>
        <v>0</v>
      </c>
      <c r="N219" s="74">
        <f>'Volume Calculator'!$M219*$P$17</f>
        <v>0</v>
      </c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</row>
    <row r="220" spans="1:65" s="1" customFormat="1" hidden="1" outlineLevel="1" x14ac:dyDescent="0.2">
      <c r="A220" s="33">
        <v>134</v>
      </c>
      <c r="B220" s="33" t="s">
        <v>271</v>
      </c>
      <c r="C220" s="46" t="s">
        <v>83</v>
      </c>
      <c r="D220" s="36">
        <v>2</v>
      </c>
      <c r="E220" s="57"/>
      <c r="F220" s="33">
        <f t="shared" si="21"/>
        <v>0</v>
      </c>
      <c r="G220" s="38">
        <f>'Volume Calculator'!$F220/$P$12</f>
        <v>0</v>
      </c>
      <c r="H220" s="33"/>
      <c r="I220" s="77">
        <f t="shared" si="22"/>
        <v>0</v>
      </c>
      <c r="J220" s="75">
        <f t="shared" si="19"/>
        <v>0</v>
      </c>
      <c r="K220" s="76">
        <f t="shared" si="20"/>
        <v>0</v>
      </c>
      <c r="L220" s="77"/>
      <c r="M220" s="76">
        <f>'Volume Calculator'!$J220*$P$16</f>
        <v>0</v>
      </c>
      <c r="N220" s="76">
        <f>'Volume Calculator'!$M220*$P$17</f>
        <v>0</v>
      </c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</row>
    <row r="221" spans="1:65" s="2" customFormat="1" hidden="1" outlineLevel="1" x14ac:dyDescent="0.2">
      <c r="A221" s="40">
        <v>152</v>
      </c>
      <c r="B221" s="40" t="s">
        <v>271</v>
      </c>
      <c r="C221" s="41" t="s">
        <v>102</v>
      </c>
      <c r="D221" s="42" t="s">
        <v>59</v>
      </c>
      <c r="E221" s="56"/>
      <c r="F221" s="40">
        <f t="shared" si="21"/>
        <v>0</v>
      </c>
      <c r="G221" s="44">
        <f>'Volume Calculator'!$F221/$P$12</f>
        <v>0</v>
      </c>
      <c r="H221" s="40"/>
      <c r="I221" s="78">
        <f t="shared" si="22"/>
        <v>0</v>
      </c>
      <c r="J221" s="73">
        <f t="shared" si="19"/>
        <v>0</v>
      </c>
      <c r="K221" s="74">
        <f t="shared" si="20"/>
        <v>0</v>
      </c>
      <c r="L221" s="78"/>
      <c r="M221" s="74">
        <f>'Volume Calculator'!$J221*$P$16</f>
        <v>0</v>
      </c>
      <c r="N221" s="74">
        <f>'Volume Calculator'!$M221*$P$17</f>
        <v>0</v>
      </c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</row>
    <row r="222" spans="1:65" s="1" customFormat="1" hidden="1" outlineLevel="1" collapsed="1" x14ac:dyDescent="0.2">
      <c r="A222" s="33">
        <v>159</v>
      </c>
      <c r="B222" s="33" t="s">
        <v>271</v>
      </c>
      <c r="C222" s="46" t="s">
        <v>110</v>
      </c>
      <c r="D222" s="36" t="s">
        <v>111</v>
      </c>
      <c r="E222" s="57"/>
      <c r="F222" s="33">
        <f t="shared" si="21"/>
        <v>0</v>
      </c>
      <c r="G222" s="38">
        <f>'Volume Calculator'!$F222/$P$12</f>
        <v>0</v>
      </c>
      <c r="H222" s="33"/>
      <c r="I222" s="77">
        <f t="shared" si="22"/>
        <v>0</v>
      </c>
      <c r="J222" s="75">
        <f t="shared" si="19"/>
        <v>0</v>
      </c>
      <c r="K222" s="76">
        <f t="shared" si="20"/>
        <v>0</v>
      </c>
      <c r="L222" s="77"/>
      <c r="M222" s="76">
        <f>'Volume Calculator'!$J222*$P$16</f>
        <v>0</v>
      </c>
      <c r="N222" s="76">
        <f>'Volume Calculator'!$M222*$P$17</f>
        <v>0</v>
      </c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</row>
    <row r="223" spans="1:65" s="2" customFormat="1" hidden="1" outlineLevel="1" x14ac:dyDescent="0.2">
      <c r="A223" s="40">
        <v>160</v>
      </c>
      <c r="B223" s="40" t="s">
        <v>271</v>
      </c>
      <c r="C223" s="41" t="s">
        <v>112</v>
      </c>
      <c r="D223" s="42" t="s">
        <v>12</v>
      </c>
      <c r="E223" s="56"/>
      <c r="F223" s="40">
        <f t="shared" si="21"/>
        <v>0</v>
      </c>
      <c r="G223" s="44">
        <f>'Volume Calculator'!$F223/$P$12</f>
        <v>0</v>
      </c>
      <c r="H223" s="40"/>
      <c r="I223" s="78">
        <f t="shared" si="22"/>
        <v>0</v>
      </c>
      <c r="J223" s="73">
        <f t="shared" si="19"/>
        <v>0</v>
      </c>
      <c r="K223" s="74">
        <f t="shared" si="20"/>
        <v>0</v>
      </c>
      <c r="L223" s="78"/>
      <c r="M223" s="74">
        <f>'Volume Calculator'!$J223*$P$16</f>
        <v>0</v>
      </c>
      <c r="N223" s="74">
        <f>'Volume Calculator'!$M223*$P$17</f>
        <v>0</v>
      </c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</row>
    <row r="224" spans="1:65" s="1" customFormat="1" hidden="1" outlineLevel="1" x14ac:dyDescent="0.2">
      <c r="A224" s="33">
        <v>161</v>
      </c>
      <c r="B224" s="33" t="s">
        <v>271</v>
      </c>
      <c r="C224" s="46" t="s">
        <v>113</v>
      </c>
      <c r="D224" s="36" t="s">
        <v>114</v>
      </c>
      <c r="E224" s="57"/>
      <c r="F224" s="33">
        <f t="shared" si="21"/>
        <v>0</v>
      </c>
      <c r="G224" s="38">
        <f>'Volume Calculator'!$F224/$P$12</f>
        <v>0</v>
      </c>
      <c r="H224" s="33"/>
      <c r="I224" s="77">
        <f t="shared" si="22"/>
        <v>0</v>
      </c>
      <c r="J224" s="75">
        <f t="shared" si="19"/>
        <v>0</v>
      </c>
      <c r="K224" s="76">
        <f t="shared" si="20"/>
        <v>0</v>
      </c>
      <c r="L224" s="77"/>
      <c r="M224" s="76">
        <f>'Volume Calculator'!$J224*$P$16</f>
        <v>0</v>
      </c>
      <c r="N224" s="76">
        <f>'Volume Calculator'!$M224*$P$17</f>
        <v>0</v>
      </c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</row>
    <row r="225" spans="1:65" s="2" customFormat="1" hidden="1" outlineLevel="1" x14ac:dyDescent="0.2">
      <c r="A225" s="40">
        <v>162</v>
      </c>
      <c r="B225" s="40" t="s">
        <v>271</v>
      </c>
      <c r="C225" s="41" t="s">
        <v>115</v>
      </c>
      <c r="D225" s="42" t="s">
        <v>116</v>
      </c>
      <c r="E225" s="56"/>
      <c r="F225" s="40">
        <f t="shared" si="21"/>
        <v>0</v>
      </c>
      <c r="G225" s="44">
        <f>'Volume Calculator'!$F225/$P$12</f>
        <v>0</v>
      </c>
      <c r="H225" s="40"/>
      <c r="I225" s="78">
        <f t="shared" si="22"/>
        <v>0</v>
      </c>
      <c r="J225" s="73">
        <f t="shared" si="19"/>
        <v>0</v>
      </c>
      <c r="K225" s="74">
        <f t="shared" si="20"/>
        <v>0</v>
      </c>
      <c r="L225" s="78"/>
      <c r="M225" s="74">
        <f>'Volume Calculator'!$J225*$P$16</f>
        <v>0</v>
      </c>
      <c r="N225" s="74">
        <f>'Volume Calculator'!$M225*$P$17</f>
        <v>0</v>
      </c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</row>
    <row r="226" spans="1:65" s="2" customFormat="1" ht="15.75" collapsed="1" x14ac:dyDescent="0.2">
      <c r="A226" s="33"/>
      <c r="B226" s="34" t="s">
        <v>275</v>
      </c>
      <c r="C226" s="35" t="s">
        <v>275</v>
      </c>
      <c r="D226" s="36"/>
      <c r="E226" s="65"/>
      <c r="F226" s="66">
        <f t="shared" si="21"/>
        <v>0</v>
      </c>
      <c r="G226" s="66">
        <f>'Volume Calculator'!$F226/$P$12</f>
        <v>0</v>
      </c>
      <c r="H226" s="66"/>
      <c r="I226" s="72">
        <f>IF(H226="Yes",F226*P$10,F226)</f>
        <v>0</v>
      </c>
      <c r="J226" s="72">
        <f t="shared" si="19"/>
        <v>0</v>
      </c>
      <c r="K226" s="72">
        <f t="shared" si="20"/>
        <v>0</v>
      </c>
      <c r="L226" s="72"/>
      <c r="M226" s="72">
        <f>'Volume Calculator'!$J226*$P$16</f>
        <v>0</v>
      </c>
      <c r="N226" s="72">
        <f>'Volume Calculator'!$M226*$P$17</f>
        <v>0</v>
      </c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</row>
    <row r="227" spans="1:65" s="1" customFormat="1" hidden="1" outlineLevel="1" x14ac:dyDescent="0.2">
      <c r="A227" s="40">
        <v>215</v>
      </c>
      <c r="B227" s="40" t="s">
        <v>275</v>
      </c>
      <c r="C227" s="41" t="s">
        <v>170</v>
      </c>
      <c r="D227" s="42" t="s">
        <v>6</v>
      </c>
      <c r="E227" s="56"/>
      <c r="F227" s="40">
        <f t="shared" si="21"/>
        <v>0</v>
      </c>
      <c r="G227" s="44">
        <f>'Volume Calculator'!$F227/$P$12</f>
        <v>0</v>
      </c>
      <c r="H227" s="40"/>
      <c r="I227" s="78">
        <f t="shared" ref="I227:I237" si="23">IF(H227="Yes",F227*P$11,F227)</f>
        <v>0</v>
      </c>
      <c r="J227" s="73">
        <f t="shared" si="19"/>
        <v>0</v>
      </c>
      <c r="K227" s="74">
        <f t="shared" si="20"/>
        <v>0</v>
      </c>
      <c r="L227" s="78"/>
      <c r="M227" s="74">
        <f>'Volume Calculator'!$J227*$P$16</f>
        <v>0</v>
      </c>
      <c r="N227" s="74">
        <f>'Volume Calculator'!$M227*$P$17</f>
        <v>0</v>
      </c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</row>
    <row r="228" spans="1:65" s="2" customFormat="1" hidden="1" outlineLevel="1" x14ac:dyDescent="0.2">
      <c r="A228" s="33">
        <v>60</v>
      </c>
      <c r="B228" s="33" t="s">
        <v>275</v>
      </c>
      <c r="C228" s="46" t="s">
        <v>239</v>
      </c>
      <c r="D228" s="36" t="s">
        <v>66</v>
      </c>
      <c r="E228" s="57"/>
      <c r="F228" s="33">
        <f t="shared" si="21"/>
        <v>0</v>
      </c>
      <c r="G228" s="38">
        <f>'Volume Calculator'!$F228/$P$12</f>
        <v>0</v>
      </c>
      <c r="H228" s="33"/>
      <c r="I228" s="77">
        <f t="shared" si="23"/>
        <v>0</v>
      </c>
      <c r="J228" s="75">
        <f t="shared" si="19"/>
        <v>0</v>
      </c>
      <c r="K228" s="76">
        <f t="shared" si="20"/>
        <v>0</v>
      </c>
      <c r="L228" s="77" t="s">
        <v>258</v>
      </c>
      <c r="M228" s="76">
        <f>'Volume Calculator'!$J228*$P$16</f>
        <v>0</v>
      </c>
      <c r="N228" s="76">
        <f>'Volume Calculator'!$M228*$P$17</f>
        <v>0</v>
      </c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</row>
    <row r="229" spans="1:65" s="1" customFormat="1" hidden="1" outlineLevel="1" x14ac:dyDescent="0.2">
      <c r="A229" s="40">
        <v>66</v>
      </c>
      <c r="B229" s="40" t="s">
        <v>275</v>
      </c>
      <c r="C229" s="41" t="s">
        <v>2</v>
      </c>
      <c r="D229" s="42" t="s">
        <v>3</v>
      </c>
      <c r="E229" s="56"/>
      <c r="F229" s="40">
        <f t="shared" si="21"/>
        <v>0</v>
      </c>
      <c r="G229" s="44">
        <f>'Volume Calculator'!$F229/$P$12</f>
        <v>0</v>
      </c>
      <c r="H229" s="40"/>
      <c r="I229" s="78">
        <f t="shared" si="23"/>
        <v>0</v>
      </c>
      <c r="J229" s="73">
        <f t="shared" si="19"/>
        <v>0</v>
      </c>
      <c r="K229" s="74">
        <f t="shared" si="20"/>
        <v>0</v>
      </c>
      <c r="L229" s="78"/>
      <c r="M229" s="74">
        <f>'Volume Calculator'!$J229*$P$16</f>
        <v>0</v>
      </c>
      <c r="N229" s="74">
        <f>'Volume Calculator'!$M229*$P$17</f>
        <v>0</v>
      </c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</row>
    <row r="230" spans="1:65" s="2" customFormat="1" hidden="1" outlineLevel="1" x14ac:dyDescent="0.2">
      <c r="A230" s="33">
        <v>67</v>
      </c>
      <c r="B230" s="33" t="s">
        <v>275</v>
      </c>
      <c r="C230" s="46" t="s">
        <v>4</v>
      </c>
      <c r="D230" s="36" t="s">
        <v>1</v>
      </c>
      <c r="E230" s="57"/>
      <c r="F230" s="33">
        <f t="shared" si="21"/>
        <v>0</v>
      </c>
      <c r="G230" s="38">
        <f>'Volume Calculator'!$F230/$P$12</f>
        <v>0</v>
      </c>
      <c r="H230" s="33"/>
      <c r="I230" s="77">
        <f t="shared" si="23"/>
        <v>0</v>
      </c>
      <c r="J230" s="75">
        <f t="shared" si="19"/>
        <v>0</v>
      </c>
      <c r="K230" s="76">
        <f t="shared" si="20"/>
        <v>0</v>
      </c>
      <c r="L230" s="77"/>
      <c r="M230" s="76">
        <f>'Volume Calculator'!$J230*$P$16</f>
        <v>0</v>
      </c>
      <c r="N230" s="76">
        <f>'Volume Calculator'!$M230*$P$17</f>
        <v>0</v>
      </c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</row>
    <row r="231" spans="1:65" s="1" customFormat="1" hidden="1" outlineLevel="1" x14ac:dyDescent="0.2">
      <c r="A231" s="40">
        <v>74</v>
      </c>
      <c r="B231" s="40" t="s">
        <v>275</v>
      </c>
      <c r="C231" s="41" t="s">
        <v>17</v>
      </c>
      <c r="D231" s="42" t="s">
        <v>1</v>
      </c>
      <c r="E231" s="56"/>
      <c r="F231" s="40">
        <f t="shared" si="21"/>
        <v>0</v>
      </c>
      <c r="G231" s="44">
        <f>'Volume Calculator'!$F231/$P$12</f>
        <v>0</v>
      </c>
      <c r="H231" s="40"/>
      <c r="I231" s="78">
        <f t="shared" si="23"/>
        <v>0</v>
      </c>
      <c r="J231" s="73">
        <f t="shared" si="19"/>
        <v>0</v>
      </c>
      <c r="K231" s="74">
        <f t="shared" si="20"/>
        <v>0</v>
      </c>
      <c r="L231" s="78"/>
      <c r="M231" s="74">
        <f>'Volume Calculator'!$J231*$P$16</f>
        <v>0</v>
      </c>
      <c r="N231" s="74">
        <f>'Volume Calculator'!$M231*$P$17</f>
        <v>0</v>
      </c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</row>
    <row r="232" spans="1:65" s="2" customFormat="1" hidden="1" outlineLevel="1" x14ac:dyDescent="0.2">
      <c r="A232" s="33">
        <v>75</v>
      </c>
      <c r="B232" s="33" t="s">
        <v>275</v>
      </c>
      <c r="C232" s="46" t="s">
        <v>18</v>
      </c>
      <c r="D232" s="36" t="s">
        <v>1</v>
      </c>
      <c r="E232" s="57"/>
      <c r="F232" s="33">
        <f t="shared" si="21"/>
        <v>0</v>
      </c>
      <c r="G232" s="38">
        <f>'Volume Calculator'!$F232/$P$12</f>
        <v>0</v>
      </c>
      <c r="H232" s="33"/>
      <c r="I232" s="77">
        <f t="shared" si="23"/>
        <v>0</v>
      </c>
      <c r="J232" s="75">
        <f t="shared" si="19"/>
        <v>0</v>
      </c>
      <c r="K232" s="76">
        <f t="shared" si="20"/>
        <v>0</v>
      </c>
      <c r="L232" s="77" t="s">
        <v>258</v>
      </c>
      <c r="M232" s="76">
        <f>'Volume Calculator'!$J232*$P$16</f>
        <v>0</v>
      </c>
      <c r="N232" s="76">
        <f>'Volume Calculator'!$M232*$P$17</f>
        <v>0</v>
      </c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</row>
    <row r="233" spans="1:65" s="1" customFormat="1" hidden="1" outlineLevel="1" x14ac:dyDescent="0.2">
      <c r="A233" s="40">
        <v>76</v>
      </c>
      <c r="B233" s="40" t="s">
        <v>275</v>
      </c>
      <c r="C233" s="41" t="s">
        <v>19</v>
      </c>
      <c r="D233" s="42" t="s">
        <v>12</v>
      </c>
      <c r="E233" s="56"/>
      <c r="F233" s="40">
        <f t="shared" si="21"/>
        <v>0</v>
      </c>
      <c r="G233" s="44">
        <f>'Volume Calculator'!$F233/$P$12</f>
        <v>0</v>
      </c>
      <c r="H233" s="40"/>
      <c r="I233" s="78">
        <f t="shared" si="23"/>
        <v>0</v>
      </c>
      <c r="J233" s="73">
        <f t="shared" si="19"/>
        <v>0</v>
      </c>
      <c r="K233" s="74">
        <f t="shared" si="20"/>
        <v>0</v>
      </c>
      <c r="L233" s="78"/>
      <c r="M233" s="74">
        <f>'Volume Calculator'!$J233*$P$16</f>
        <v>0</v>
      </c>
      <c r="N233" s="74">
        <f>'Volume Calculator'!$M233*$P$17</f>
        <v>0</v>
      </c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</row>
    <row r="234" spans="1:65" s="2" customFormat="1" hidden="1" outlineLevel="1" collapsed="1" x14ac:dyDescent="0.2">
      <c r="A234" s="33">
        <v>91</v>
      </c>
      <c r="B234" s="33" t="s">
        <v>275</v>
      </c>
      <c r="C234" s="46" t="s">
        <v>33</v>
      </c>
      <c r="D234" s="36" t="s">
        <v>6</v>
      </c>
      <c r="E234" s="57"/>
      <c r="F234" s="33">
        <f t="shared" si="21"/>
        <v>0</v>
      </c>
      <c r="G234" s="38">
        <f>'Volume Calculator'!$F234/$P$12</f>
        <v>0</v>
      </c>
      <c r="H234" s="33"/>
      <c r="I234" s="77">
        <f t="shared" si="23"/>
        <v>0</v>
      </c>
      <c r="J234" s="75">
        <f t="shared" si="19"/>
        <v>0</v>
      </c>
      <c r="K234" s="76">
        <f t="shared" si="20"/>
        <v>0</v>
      </c>
      <c r="L234" s="77"/>
      <c r="M234" s="76">
        <f>'Volume Calculator'!$J234*$P$16</f>
        <v>0</v>
      </c>
      <c r="N234" s="76">
        <f>'Volume Calculator'!$M234*$P$17</f>
        <v>0</v>
      </c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</row>
    <row r="235" spans="1:65" s="1" customFormat="1" hidden="1" outlineLevel="1" x14ac:dyDescent="0.2">
      <c r="A235" s="40">
        <v>166</v>
      </c>
      <c r="B235" s="40" t="s">
        <v>275</v>
      </c>
      <c r="C235" s="41" t="s">
        <v>120</v>
      </c>
      <c r="D235" s="42" t="s">
        <v>14</v>
      </c>
      <c r="E235" s="56"/>
      <c r="F235" s="40">
        <f t="shared" si="21"/>
        <v>0</v>
      </c>
      <c r="G235" s="44">
        <f>'Volume Calculator'!$F235/$P$12</f>
        <v>0</v>
      </c>
      <c r="H235" s="40"/>
      <c r="I235" s="78">
        <f t="shared" si="23"/>
        <v>0</v>
      </c>
      <c r="J235" s="73">
        <f t="shared" si="19"/>
        <v>0</v>
      </c>
      <c r="K235" s="74">
        <f t="shared" si="20"/>
        <v>0</v>
      </c>
      <c r="L235" s="78"/>
      <c r="M235" s="74">
        <f>'Volume Calculator'!$J235*$P$16</f>
        <v>0</v>
      </c>
      <c r="N235" s="74">
        <f>'Volume Calculator'!$M235*$P$17</f>
        <v>0</v>
      </c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</row>
    <row r="236" spans="1:65" s="2" customFormat="1" hidden="1" outlineLevel="1" x14ac:dyDescent="0.2">
      <c r="A236" s="33">
        <v>213</v>
      </c>
      <c r="B236" s="33" t="s">
        <v>275</v>
      </c>
      <c r="C236" s="46" t="s">
        <v>168</v>
      </c>
      <c r="D236" s="36" t="s">
        <v>6</v>
      </c>
      <c r="E236" s="57"/>
      <c r="F236" s="33">
        <f t="shared" si="21"/>
        <v>0</v>
      </c>
      <c r="G236" s="38">
        <f>'Volume Calculator'!$F236/$P$12</f>
        <v>0</v>
      </c>
      <c r="H236" s="33"/>
      <c r="I236" s="77">
        <f t="shared" si="23"/>
        <v>0</v>
      </c>
      <c r="J236" s="75">
        <f t="shared" si="19"/>
        <v>0</v>
      </c>
      <c r="K236" s="76">
        <f t="shared" si="20"/>
        <v>0</v>
      </c>
      <c r="L236" s="77"/>
      <c r="M236" s="76">
        <f>'Volume Calculator'!$J236*$P$16</f>
        <v>0</v>
      </c>
      <c r="N236" s="76">
        <f>'Volume Calculator'!$M236*$P$17</f>
        <v>0</v>
      </c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</row>
    <row r="237" spans="1:65" s="1" customFormat="1" hidden="1" outlineLevel="1" x14ac:dyDescent="0.2">
      <c r="A237" s="40">
        <v>214</v>
      </c>
      <c r="B237" s="40" t="s">
        <v>275</v>
      </c>
      <c r="C237" s="41" t="s">
        <v>169</v>
      </c>
      <c r="D237" s="42" t="s">
        <v>8</v>
      </c>
      <c r="E237" s="56"/>
      <c r="F237" s="40">
        <f t="shared" si="21"/>
        <v>0</v>
      </c>
      <c r="G237" s="44">
        <f>'Volume Calculator'!$F237/$P$12</f>
        <v>0</v>
      </c>
      <c r="H237" s="40"/>
      <c r="I237" s="78">
        <f t="shared" si="23"/>
        <v>0</v>
      </c>
      <c r="J237" s="73">
        <f t="shared" si="19"/>
        <v>0</v>
      </c>
      <c r="K237" s="74">
        <f t="shared" si="20"/>
        <v>0</v>
      </c>
      <c r="L237" s="78"/>
      <c r="M237" s="74">
        <f>'Volume Calculator'!$J237*$P$16</f>
        <v>0</v>
      </c>
      <c r="N237" s="74">
        <f>'Volume Calculator'!$M237*$P$17</f>
        <v>0</v>
      </c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</row>
    <row r="238" spans="1:65" s="1" customFormat="1" ht="15.75" collapsed="1" x14ac:dyDescent="0.2">
      <c r="A238" s="33"/>
      <c r="B238" s="34" t="s">
        <v>277</v>
      </c>
      <c r="C238" s="35" t="s">
        <v>287</v>
      </c>
      <c r="D238" s="36"/>
      <c r="E238" s="65"/>
      <c r="F238" s="66">
        <f t="shared" si="21"/>
        <v>0</v>
      </c>
      <c r="G238" s="66">
        <f>'Volume Calculator'!$F238/$P$12</f>
        <v>0</v>
      </c>
      <c r="H238" s="66"/>
      <c r="I238" s="72">
        <f>IF(H238="Yes",F238*P$10,F238)</f>
        <v>0</v>
      </c>
      <c r="J238" s="72">
        <f t="shared" si="19"/>
        <v>0</v>
      </c>
      <c r="K238" s="72">
        <f t="shared" si="20"/>
        <v>0</v>
      </c>
      <c r="L238" s="72"/>
      <c r="M238" s="72">
        <f>'Volume Calculator'!$J238*$P$16</f>
        <v>0</v>
      </c>
      <c r="N238" s="72">
        <f>'Volume Calculator'!$M238*$P$17</f>
        <v>0</v>
      </c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</row>
    <row r="239" spans="1:65" s="2" customFormat="1" hidden="1" outlineLevel="1" x14ac:dyDescent="0.2">
      <c r="A239" s="40">
        <v>56</v>
      </c>
      <c r="B239" s="40" t="s">
        <v>274</v>
      </c>
      <c r="C239" s="41" t="s">
        <v>235</v>
      </c>
      <c r="D239" s="42" t="s">
        <v>1</v>
      </c>
      <c r="E239" s="56"/>
      <c r="F239" s="40">
        <f t="shared" si="21"/>
        <v>0</v>
      </c>
      <c r="G239" s="44">
        <f>'Volume Calculator'!$F239/$P$12</f>
        <v>0</v>
      </c>
      <c r="H239" s="40"/>
      <c r="I239" s="78">
        <f t="shared" ref="I239:I252" si="24">IF(H239="Yes",F239*P$11,F239)</f>
        <v>0</v>
      </c>
      <c r="J239" s="73">
        <f t="shared" si="19"/>
        <v>0</v>
      </c>
      <c r="K239" s="74">
        <f t="shared" si="20"/>
        <v>0</v>
      </c>
      <c r="L239" s="78"/>
      <c r="M239" s="74">
        <f>'Volume Calculator'!$J239*$P$16</f>
        <v>0</v>
      </c>
      <c r="N239" s="74">
        <f>'Volume Calculator'!$M239*$P$17</f>
        <v>0</v>
      </c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</row>
    <row r="240" spans="1:65" s="1" customFormat="1" hidden="1" outlineLevel="1" x14ac:dyDescent="0.2">
      <c r="A240" s="33">
        <v>71</v>
      </c>
      <c r="B240" s="33" t="s">
        <v>274</v>
      </c>
      <c r="C240" s="46" t="s">
        <v>11</v>
      </c>
      <c r="D240" s="36" t="s">
        <v>12</v>
      </c>
      <c r="E240" s="57"/>
      <c r="F240" s="33">
        <f t="shared" si="21"/>
        <v>0</v>
      </c>
      <c r="G240" s="38">
        <f>'Volume Calculator'!$F240/$P$12</f>
        <v>0</v>
      </c>
      <c r="H240" s="33"/>
      <c r="I240" s="77">
        <f t="shared" si="24"/>
        <v>0</v>
      </c>
      <c r="J240" s="75">
        <f t="shared" si="19"/>
        <v>0</v>
      </c>
      <c r="K240" s="76">
        <f t="shared" si="20"/>
        <v>0</v>
      </c>
      <c r="L240" s="77"/>
      <c r="M240" s="76">
        <f>'Volume Calculator'!$J240*$P$16</f>
        <v>0</v>
      </c>
      <c r="N240" s="76">
        <f>'Volume Calculator'!$M240*$P$17</f>
        <v>0</v>
      </c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</row>
    <row r="241" spans="1:65" s="2" customFormat="1" hidden="1" outlineLevel="1" x14ac:dyDescent="0.2">
      <c r="A241" s="40">
        <v>72</v>
      </c>
      <c r="B241" s="40" t="s">
        <v>274</v>
      </c>
      <c r="C241" s="41" t="s">
        <v>13</v>
      </c>
      <c r="D241" s="42" t="s">
        <v>14</v>
      </c>
      <c r="E241" s="56"/>
      <c r="F241" s="40">
        <f t="shared" si="21"/>
        <v>0</v>
      </c>
      <c r="G241" s="44">
        <f>'Volume Calculator'!$F241/$P$12</f>
        <v>0</v>
      </c>
      <c r="H241" s="40"/>
      <c r="I241" s="78">
        <f t="shared" si="24"/>
        <v>0</v>
      </c>
      <c r="J241" s="73">
        <f t="shared" si="19"/>
        <v>0</v>
      </c>
      <c r="K241" s="74">
        <f t="shared" si="20"/>
        <v>0</v>
      </c>
      <c r="L241" s="78"/>
      <c r="M241" s="74">
        <f>'Volume Calculator'!$J241*$P$16</f>
        <v>0</v>
      </c>
      <c r="N241" s="74">
        <f>'Volume Calculator'!$M241*$P$17</f>
        <v>0</v>
      </c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</row>
    <row r="242" spans="1:65" s="1" customFormat="1" hidden="1" outlineLevel="1" collapsed="1" x14ac:dyDescent="0.2">
      <c r="A242" s="33">
        <v>82</v>
      </c>
      <c r="B242" s="33" t="s">
        <v>274</v>
      </c>
      <c r="C242" s="46" t="s">
        <v>25</v>
      </c>
      <c r="D242" s="36" t="s">
        <v>10</v>
      </c>
      <c r="E242" s="57"/>
      <c r="F242" s="33">
        <f t="shared" si="21"/>
        <v>0</v>
      </c>
      <c r="G242" s="38">
        <f>'Volume Calculator'!$F242/$P$12</f>
        <v>0</v>
      </c>
      <c r="H242" s="33"/>
      <c r="I242" s="77">
        <f t="shared" si="24"/>
        <v>0</v>
      </c>
      <c r="J242" s="75">
        <f t="shared" si="19"/>
        <v>0</v>
      </c>
      <c r="K242" s="76">
        <f t="shared" si="20"/>
        <v>0</v>
      </c>
      <c r="L242" s="77"/>
      <c r="M242" s="76">
        <f>'Volume Calculator'!$J242*$P$16</f>
        <v>0</v>
      </c>
      <c r="N242" s="76">
        <f>'Volume Calculator'!$M242*$P$17</f>
        <v>0</v>
      </c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</row>
    <row r="243" spans="1:65" s="2" customFormat="1" hidden="1" outlineLevel="1" x14ac:dyDescent="0.2">
      <c r="A243" s="40">
        <v>83</v>
      </c>
      <c r="B243" s="40" t="s">
        <v>274</v>
      </c>
      <c r="C243" s="41" t="s">
        <v>26</v>
      </c>
      <c r="D243" s="42" t="s">
        <v>3</v>
      </c>
      <c r="E243" s="56"/>
      <c r="F243" s="40">
        <f t="shared" si="21"/>
        <v>0</v>
      </c>
      <c r="G243" s="44">
        <f>'Volume Calculator'!$F243/$P$12</f>
        <v>0</v>
      </c>
      <c r="H243" s="40"/>
      <c r="I243" s="78">
        <f t="shared" si="24"/>
        <v>0</v>
      </c>
      <c r="J243" s="73">
        <f t="shared" si="19"/>
        <v>0</v>
      </c>
      <c r="K243" s="74">
        <f t="shared" si="20"/>
        <v>0</v>
      </c>
      <c r="L243" s="78"/>
      <c r="M243" s="74">
        <f>'Volume Calculator'!$J243*$P$16</f>
        <v>0</v>
      </c>
      <c r="N243" s="74">
        <f>'Volume Calculator'!$M243*$P$17</f>
        <v>0</v>
      </c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</row>
    <row r="244" spans="1:65" s="1" customFormat="1" hidden="1" outlineLevel="1" x14ac:dyDescent="0.2">
      <c r="A244" s="33">
        <v>84</v>
      </c>
      <c r="B244" s="33" t="s">
        <v>274</v>
      </c>
      <c r="C244" s="46" t="s">
        <v>27</v>
      </c>
      <c r="D244" s="36" t="s">
        <v>28</v>
      </c>
      <c r="E244" s="57"/>
      <c r="F244" s="33">
        <f t="shared" si="21"/>
        <v>0</v>
      </c>
      <c r="G244" s="38">
        <f>'Volume Calculator'!$F244/$P$12</f>
        <v>0</v>
      </c>
      <c r="H244" s="33"/>
      <c r="I244" s="77">
        <f t="shared" si="24"/>
        <v>0</v>
      </c>
      <c r="J244" s="75">
        <f t="shared" si="19"/>
        <v>0</v>
      </c>
      <c r="K244" s="76">
        <f t="shared" si="20"/>
        <v>0</v>
      </c>
      <c r="L244" s="77"/>
      <c r="M244" s="76">
        <f>'Volume Calculator'!$J244*$P$16</f>
        <v>0</v>
      </c>
      <c r="N244" s="76">
        <f>'Volume Calculator'!$M244*$P$17</f>
        <v>0</v>
      </c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</row>
    <row r="245" spans="1:65" s="2" customFormat="1" hidden="1" outlineLevel="1" x14ac:dyDescent="0.2">
      <c r="A245" s="40">
        <v>85</v>
      </c>
      <c r="B245" s="40" t="s">
        <v>274</v>
      </c>
      <c r="C245" s="41" t="s">
        <v>29</v>
      </c>
      <c r="D245" s="42" t="s">
        <v>6</v>
      </c>
      <c r="E245" s="56"/>
      <c r="F245" s="40">
        <f t="shared" si="21"/>
        <v>0</v>
      </c>
      <c r="G245" s="44">
        <f>'Volume Calculator'!$F245/$P$12</f>
        <v>0</v>
      </c>
      <c r="H245" s="40"/>
      <c r="I245" s="78">
        <f t="shared" si="24"/>
        <v>0</v>
      </c>
      <c r="J245" s="73">
        <f t="shared" si="19"/>
        <v>0</v>
      </c>
      <c r="K245" s="74">
        <f t="shared" si="20"/>
        <v>0</v>
      </c>
      <c r="L245" s="78"/>
      <c r="M245" s="74">
        <f>'Volume Calculator'!$J245*$P$16</f>
        <v>0</v>
      </c>
      <c r="N245" s="74">
        <f>'Volume Calculator'!$M245*$P$17</f>
        <v>0</v>
      </c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</row>
    <row r="246" spans="1:65" s="1" customFormat="1" hidden="1" outlineLevel="1" x14ac:dyDescent="0.2">
      <c r="A246" s="33">
        <v>103</v>
      </c>
      <c r="B246" s="33" t="s">
        <v>274</v>
      </c>
      <c r="C246" s="46" t="s">
        <v>49</v>
      </c>
      <c r="D246" s="36" t="s">
        <v>10</v>
      </c>
      <c r="E246" s="57"/>
      <c r="F246" s="33">
        <f t="shared" si="21"/>
        <v>0</v>
      </c>
      <c r="G246" s="38">
        <f>'Volume Calculator'!$F246/$P$12</f>
        <v>0</v>
      </c>
      <c r="H246" s="33"/>
      <c r="I246" s="77">
        <f t="shared" si="24"/>
        <v>0</v>
      </c>
      <c r="J246" s="75">
        <f t="shared" si="19"/>
        <v>0</v>
      </c>
      <c r="K246" s="76">
        <f t="shared" si="20"/>
        <v>0</v>
      </c>
      <c r="L246" s="77"/>
      <c r="M246" s="76">
        <f>'Volume Calculator'!$J246*$P$16</f>
        <v>0</v>
      </c>
      <c r="N246" s="76">
        <f>'Volume Calculator'!$M246*$P$17</f>
        <v>0</v>
      </c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</row>
    <row r="247" spans="1:65" s="2" customFormat="1" hidden="1" outlineLevel="1" x14ac:dyDescent="0.2">
      <c r="A247" s="40">
        <v>104</v>
      </c>
      <c r="B247" s="40" t="s">
        <v>274</v>
      </c>
      <c r="C247" s="41" t="s">
        <v>50</v>
      </c>
      <c r="D247" s="42" t="s">
        <v>1</v>
      </c>
      <c r="E247" s="56"/>
      <c r="F247" s="40">
        <f t="shared" si="21"/>
        <v>0</v>
      </c>
      <c r="G247" s="44">
        <f>'Volume Calculator'!$F247/$P$12</f>
        <v>0</v>
      </c>
      <c r="H247" s="40"/>
      <c r="I247" s="78">
        <f t="shared" si="24"/>
        <v>0</v>
      </c>
      <c r="J247" s="73">
        <f t="shared" si="19"/>
        <v>0</v>
      </c>
      <c r="K247" s="74">
        <f t="shared" si="20"/>
        <v>0</v>
      </c>
      <c r="L247" s="78"/>
      <c r="M247" s="74">
        <f>'Volume Calculator'!$J247*$P$16</f>
        <v>0</v>
      </c>
      <c r="N247" s="74">
        <f>'Volume Calculator'!$M247*$P$17</f>
        <v>0</v>
      </c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</row>
    <row r="248" spans="1:65" s="1" customFormat="1" hidden="1" outlineLevel="1" x14ac:dyDescent="0.2">
      <c r="A248" s="33">
        <v>105</v>
      </c>
      <c r="B248" s="33" t="s">
        <v>274</v>
      </c>
      <c r="C248" s="46" t="s">
        <v>51</v>
      </c>
      <c r="D248" s="36">
        <v>5</v>
      </c>
      <c r="E248" s="57"/>
      <c r="F248" s="33">
        <f t="shared" si="21"/>
        <v>0</v>
      </c>
      <c r="G248" s="38">
        <f>'Volume Calculator'!$F248/$P$12</f>
        <v>0</v>
      </c>
      <c r="H248" s="33"/>
      <c r="I248" s="77">
        <f t="shared" si="24"/>
        <v>0</v>
      </c>
      <c r="J248" s="75">
        <f t="shared" si="19"/>
        <v>0</v>
      </c>
      <c r="K248" s="76">
        <f t="shared" si="20"/>
        <v>0</v>
      </c>
      <c r="L248" s="77"/>
      <c r="M248" s="76">
        <f>'Volume Calculator'!$J248*$P$16</f>
        <v>0</v>
      </c>
      <c r="N248" s="76">
        <f>'Volume Calculator'!$M248*$P$17</f>
        <v>0</v>
      </c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</row>
    <row r="249" spans="1:65" s="2" customFormat="1" hidden="1" outlineLevel="1" x14ac:dyDescent="0.2">
      <c r="A249" s="40">
        <v>155</v>
      </c>
      <c r="B249" s="40" t="s">
        <v>274</v>
      </c>
      <c r="C249" s="41" t="s">
        <v>105</v>
      </c>
      <c r="D249" s="42" t="s">
        <v>12</v>
      </c>
      <c r="E249" s="56"/>
      <c r="F249" s="40">
        <f t="shared" si="21"/>
        <v>0</v>
      </c>
      <c r="G249" s="44">
        <f>'Volume Calculator'!$F249/$P$12</f>
        <v>0</v>
      </c>
      <c r="H249" s="40"/>
      <c r="I249" s="78">
        <f t="shared" si="24"/>
        <v>0</v>
      </c>
      <c r="J249" s="73">
        <f t="shared" si="19"/>
        <v>0</v>
      </c>
      <c r="K249" s="74">
        <f t="shared" si="20"/>
        <v>0</v>
      </c>
      <c r="L249" s="78"/>
      <c r="M249" s="74">
        <f>'Volume Calculator'!$J249*$P$16</f>
        <v>0</v>
      </c>
      <c r="N249" s="74">
        <f>'Volume Calculator'!$M249*$P$17</f>
        <v>0</v>
      </c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</row>
    <row r="250" spans="1:65" s="1" customFormat="1" hidden="1" outlineLevel="1" x14ac:dyDescent="0.2">
      <c r="A250" s="33">
        <v>156</v>
      </c>
      <c r="B250" s="33" t="s">
        <v>274</v>
      </c>
      <c r="C250" s="46" t="s">
        <v>106</v>
      </c>
      <c r="D250" s="36" t="s">
        <v>107</v>
      </c>
      <c r="E250" s="57"/>
      <c r="F250" s="33">
        <f t="shared" si="21"/>
        <v>0</v>
      </c>
      <c r="G250" s="38">
        <f>'Volume Calculator'!$F250/$P$12</f>
        <v>0</v>
      </c>
      <c r="H250" s="33"/>
      <c r="I250" s="77">
        <f t="shared" si="24"/>
        <v>0</v>
      </c>
      <c r="J250" s="75">
        <f t="shared" si="19"/>
        <v>0</v>
      </c>
      <c r="K250" s="76">
        <f t="shared" si="20"/>
        <v>0</v>
      </c>
      <c r="L250" s="77"/>
      <c r="M250" s="76">
        <f>'Volume Calculator'!$J250*$P$16</f>
        <v>0</v>
      </c>
      <c r="N250" s="76">
        <f>'Volume Calculator'!$M250*$P$17</f>
        <v>0</v>
      </c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</row>
    <row r="251" spans="1:65" s="2" customFormat="1" hidden="1" outlineLevel="1" x14ac:dyDescent="0.2">
      <c r="A251" s="40">
        <v>157</v>
      </c>
      <c r="B251" s="40" t="s">
        <v>274</v>
      </c>
      <c r="C251" s="41" t="s">
        <v>108</v>
      </c>
      <c r="D251" s="42" t="s">
        <v>1</v>
      </c>
      <c r="E251" s="56"/>
      <c r="F251" s="40">
        <f t="shared" si="21"/>
        <v>0</v>
      </c>
      <c r="G251" s="44">
        <f>'Volume Calculator'!$F251/$P$12</f>
        <v>0</v>
      </c>
      <c r="H251" s="40"/>
      <c r="I251" s="78">
        <f t="shared" si="24"/>
        <v>0</v>
      </c>
      <c r="J251" s="73">
        <f t="shared" si="19"/>
        <v>0</v>
      </c>
      <c r="K251" s="74">
        <f t="shared" si="20"/>
        <v>0</v>
      </c>
      <c r="L251" s="78"/>
      <c r="M251" s="74">
        <f>'Volume Calculator'!$J251*$P$16</f>
        <v>0</v>
      </c>
      <c r="N251" s="74">
        <f>'Volume Calculator'!$M251*$P$17</f>
        <v>0</v>
      </c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</row>
    <row r="252" spans="1:65" s="1" customFormat="1" hidden="1" outlineLevel="1" x14ac:dyDescent="0.2">
      <c r="A252" s="33">
        <v>158</v>
      </c>
      <c r="B252" s="33" t="s">
        <v>274</v>
      </c>
      <c r="C252" s="46" t="s">
        <v>109</v>
      </c>
      <c r="D252" s="36" t="s">
        <v>12</v>
      </c>
      <c r="E252" s="57"/>
      <c r="F252" s="33">
        <f t="shared" si="21"/>
        <v>0</v>
      </c>
      <c r="G252" s="38">
        <f>'Volume Calculator'!$F252/$P$12</f>
        <v>0</v>
      </c>
      <c r="H252" s="33"/>
      <c r="I252" s="77">
        <f t="shared" si="24"/>
        <v>0</v>
      </c>
      <c r="J252" s="75">
        <f t="shared" si="19"/>
        <v>0</v>
      </c>
      <c r="K252" s="76">
        <f t="shared" si="20"/>
        <v>0</v>
      </c>
      <c r="L252" s="77"/>
      <c r="M252" s="76">
        <f>'Volume Calculator'!$J252*$P$16</f>
        <v>0</v>
      </c>
      <c r="N252" s="76">
        <f>'Volume Calculator'!$M252*$P$17</f>
        <v>0</v>
      </c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</row>
    <row r="253" spans="1:65" s="1" customFormat="1" ht="15.75" collapsed="1" x14ac:dyDescent="0.2">
      <c r="A253" s="40"/>
      <c r="B253" s="34" t="s">
        <v>273</v>
      </c>
      <c r="C253" s="35" t="s">
        <v>273</v>
      </c>
      <c r="D253" s="42"/>
      <c r="E253" s="65"/>
      <c r="F253" s="66">
        <f t="shared" si="21"/>
        <v>0</v>
      </c>
      <c r="G253" s="66">
        <f>'Volume Calculator'!$F253/$P$12</f>
        <v>0</v>
      </c>
      <c r="H253" s="66"/>
      <c r="I253" s="72">
        <f>IF(H253="Yes",F253*P$10,F253)</f>
        <v>0</v>
      </c>
      <c r="J253" s="72">
        <f t="shared" si="19"/>
        <v>0</v>
      </c>
      <c r="K253" s="72">
        <f t="shared" si="20"/>
        <v>0</v>
      </c>
      <c r="L253" s="72"/>
      <c r="M253" s="72">
        <f>'Volume Calculator'!$J253*$P$16</f>
        <v>0</v>
      </c>
      <c r="N253" s="72">
        <f>'Volume Calculator'!$M253*$P$17</f>
        <v>0</v>
      </c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</row>
    <row r="254" spans="1:65" s="2" customFormat="1" hidden="1" outlineLevel="1" x14ac:dyDescent="0.2">
      <c r="A254" s="33">
        <v>27</v>
      </c>
      <c r="B254" s="33" t="s">
        <v>273</v>
      </c>
      <c r="C254" s="46" t="s">
        <v>214</v>
      </c>
      <c r="D254" s="36" t="s">
        <v>10</v>
      </c>
      <c r="E254" s="57"/>
      <c r="F254" s="33">
        <f t="shared" si="21"/>
        <v>0</v>
      </c>
      <c r="G254" s="38">
        <f>'Volume Calculator'!$F254/$P$12</f>
        <v>0</v>
      </c>
      <c r="H254" s="33"/>
      <c r="I254" s="77">
        <f t="shared" ref="I254:I271" si="25">IF(H254="Yes",F254*P$11,F254)</f>
        <v>0</v>
      </c>
      <c r="J254" s="75">
        <f t="shared" si="19"/>
        <v>0</v>
      </c>
      <c r="K254" s="76">
        <f t="shared" si="20"/>
        <v>0</v>
      </c>
      <c r="L254" s="77"/>
      <c r="M254" s="76">
        <f>'Volume Calculator'!$J254*$P$16</f>
        <v>0</v>
      </c>
      <c r="N254" s="76">
        <f>'Volume Calculator'!$M254*$P$17</f>
        <v>0</v>
      </c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</row>
    <row r="255" spans="1:65" s="1" customFormat="1" hidden="1" outlineLevel="1" x14ac:dyDescent="0.2">
      <c r="A255" s="40">
        <v>28</v>
      </c>
      <c r="B255" s="40" t="s">
        <v>273</v>
      </c>
      <c r="C255" s="41" t="s">
        <v>215</v>
      </c>
      <c r="D255" s="42" t="s">
        <v>3</v>
      </c>
      <c r="E255" s="56"/>
      <c r="F255" s="40">
        <f t="shared" si="21"/>
        <v>0</v>
      </c>
      <c r="G255" s="44">
        <f>'Volume Calculator'!$F255/$P$12</f>
        <v>0</v>
      </c>
      <c r="H255" s="40"/>
      <c r="I255" s="78">
        <f t="shared" si="25"/>
        <v>0</v>
      </c>
      <c r="J255" s="73">
        <f t="shared" si="19"/>
        <v>0</v>
      </c>
      <c r="K255" s="74">
        <f t="shared" si="20"/>
        <v>0</v>
      </c>
      <c r="L255" s="78"/>
      <c r="M255" s="74">
        <f>'Volume Calculator'!$J255*$P$16</f>
        <v>0</v>
      </c>
      <c r="N255" s="74">
        <f>'Volume Calculator'!$M255*$P$17</f>
        <v>0</v>
      </c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</row>
    <row r="256" spans="1:65" s="2" customFormat="1" hidden="1" outlineLevel="1" x14ac:dyDescent="0.2">
      <c r="A256" s="33">
        <v>46</v>
      </c>
      <c r="B256" s="33" t="s">
        <v>273</v>
      </c>
      <c r="C256" s="46" t="s">
        <v>227</v>
      </c>
      <c r="D256" s="36" t="s">
        <v>6</v>
      </c>
      <c r="E256" s="57"/>
      <c r="F256" s="33">
        <f t="shared" si="21"/>
        <v>0</v>
      </c>
      <c r="G256" s="38">
        <f>'Volume Calculator'!$F256/$P$12</f>
        <v>0</v>
      </c>
      <c r="H256" s="33"/>
      <c r="I256" s="77">
        <f t="shared" si="25"/>
        <v>0</v>
      </c>
      <c r="J256" s="75">
        <f t="shared" si="19"/>
        <v>0</v>
      </c>
      <c r="K256" s="76">
        <f t="shared" si="20"/>
        <v>0</v>
      </c>
      <c r="L256" s="77"/>
      <c r="M256" s="76">
        <f>'Volume Calculator'!$J256*$P$16</f>
        <v>0</v>
      </c>
      <c r="N256" s="76">
        <f>'Volume Calculator'!$M256*$P$17</f>
        <v>0</v>
      </c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</row>
    <row r="257" spans="1:65" s="1" customFormat="1" hidden="1" outlineLevel="1" x14ac:dyDescent="0.2">
      <c r="A257" s="40">
        <v>99</v>
      </c>
      <c r="B257" s="40" t="s">
        <v>273</v>
      </c>
      <c r="C257" s="41" t="s">
        <v>44</v>
      </c>
      <c r="D257" s="42" t="s">
        <v>45</v>
      </c>
      <c r="E257" s="56"/>
      <c r="F257" s="40">
        <f t="shared" si="21"/>
        <v>0</v>
      </c>
      <c r="G257" s="44">
        <f>'Volume Calculator'!$F257/$P$12</f>
        <v>0</v>
      </c>
      <c r="H257" s="40"/>
      <c r="I257" s="78">
        <f t="shared" si="25"/>
        <v>0</v>
      </c>
      <c r="J257" s="73">
        <f t="shared" si="19"/>
        <v>0</v>
      </c>
      <c r="K257" s="74">
        <f t="shared" si="20"/>
        <v>0</v>
      </c>
      <c r="L257" s="78"/>
      <c r="M257" s="74">
        <f>'Volume Calculator'!$J257*$P$16</f>
        <v>0</v>
      </c>
      <c r="N257" s="74">
        <f>'Volume Calculator'!$M257*$P$17</f>
        <v>0</v>
      </c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</row>
    <row r="258" spans="1:65" s="2" customFormat="1" hidden="1" outlineLevel="1" x14ac:dyDescent="0.2">
      <c r="A258" s="33">
        <v>100</v>
      </c>
      <c r="B258" s="33" t="s">
        <v>273</v>
      </c>
      <c r="C258" s="46" t="s">
        <v>46</v>
      </c>
      <c r="D258" s="36" t="s">
        <v>14</v>
      </c>
      <c r="E258" s="57"/>
      <c r="F258" s="33">
        <f t="shared" si="21"/>
        <v>0</v>
      </c>
      <c r="G258" s="38">
        <f>'Volume Calculator'!$F258/$P$12</f>
        <v>0</v>
      </c>
      <c r="H258" s="33"/>
      <c r="I258" s="77">
        <f t="shared" si="25"/>
        <v>0</v>
      </c>
      <c r="J258" s="75">
        <f t="shared" si="19"/>
        <v>0</v>
      </c>
      <c r="K258" s="76">
        <f t="shared" si="20"/>
        <v>0</v>
      </c>
      <c r="L258" s="77"/>
      <c r="M258" s="76">
        <f>'Volume Calculator'!$J258*$P$16</f>
        <v>0</v>
      </c>
      <c r="N258" s="76">
        <f>'Volume Calculator'!$M258*$P$17</f>
        <v>0</v>
      </c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</row>
    <row r="259" spans="1:65" s="1" customFormat="1" hidden="1" outlineLevel="1" x14ac:dyDescent="0.2">
      <c r="A259" s="40">
        <v>106</v>
      </c>
      <c r="B259" s="40" t="s">
        <v>273</v>
      </c>
      <c r="C259" s="41" t="s">
        <v>52</v>
      </c>
      <c r="D259" s="42" t="s">
        <v>41</v>
      </c>
      <c r="E259" s="56"/>
      <c r="F259" s="40">
        <f t="shared" si="21"/>
        <v>0</v>
      </c>
      <c r="G259" s="44">
        <f>'Volume Calculator'!$F259/$P$12</f>
        <v>0</v>
      </c>
      <c r="H259" s="40"/>
      <c r="I259" s="78">
        <f t="shared" si="25"/>
        <v>0</v>
      </c>
      <c r="J259" s="73">
        <f t="shared" si="19"/>
        <v>0</v>
      </c>
      <c r="K259" s="74">
        <f t="shared" si="20"/>
        <v>0</v>
      </c>
      <c r="L259" s="78"/>
      <c r="M259" s="74">
        <f>'Volume Calculator'!$J259*$P$16</f>
        <v>0</v>
      </c>
      <c r="N259" s="74">
        <f>'Volume Calculator'!$M259*$P$17</f>
        <v>0</v>
      </c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</row>
    <row r="260" spans="1:65" s="2" customFormat="1" hidden="1" outlineLevel="1" x14ac:dyDescent="0.2">
      <c r="A260" s="33">
        <v>107</v>
      </c>
      <c r="B260" s="33" t="s">
        <v>273</v>
      </c>
      <c r="C260" s="46" t="s">
        <v>53</v>
      </c>
      <c r="D260" s="36" t="s">
        <v>12</v>
      </c>
      <c r="E260" s="57"/>
      <c r="F260" s="33">
        <f t="shared" si="21"/>
        <v>0</v>
      </c>
      <c r="G260" s="38">
        <f>'Volume Calculator'!$F260/$P$12</f>
        <v>0</v>
      </c>
      <c r="H260" s="33"/>
      <c r="I260" s="77">
        <f t="shared" si="25"/>
        <v>0</v>
      </c>
      <c r="J260" s="75">
        <f t="shared" si="19"/>
        <v>0</v>
      </c>
      <c r="K260" s="76">
        <f t="shared" si="20"/>
        <v>0</v>
      </c>
      <c r="L260" s="77"/>
      <c r="M260" s="76">
        <f>'Volume Calculator'!$J260*$P$16</f>
        <v>0</v>
      </c>
      <c r="N260" s="76">
        <f>'Volume Calculator'!$M260*$P$17</f>
        <v>0</v>
      </c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</row>
    <row r="261" spans="1:65" s="1" customFormat="1" hidden="1" outlineLevel="1" x14ac:dyDescent="0.2">
      <c r="A261" s="40">
        <v>119</v>
      </c>
      <c r="B261" s="40" t="s">
        <v>273</v>
      </c>
      <c r="C261" s="41" t="s">
        <v>69</v>
      </c>
      <c r="D261" s="42" t="s">
        <v>6</v>
      </c>
      <c r="E261" s="56"/>
      <c r="F261" s="40">
        <f t="shared" si="21"/>
        <v>0</v>
      </c>
      <c r="G261" s="44">
        <f>'Volume Calculator'!$F261/$P$12</f>
        <v>0</v>
      </c>
      <c r="H261" s="40"/>
      <c r="I261" s="78">
        <f t="shared" si="25"/>
        <v>0</v>
      </c>
      <c r="J261" s="73">
        <f t="shared" si="19"/>
        <v>0</v>
      </c>
      <c r="K261" s="74">
        <f t="shared" si="20"/>
        <v>0</v>
      </c>
      <c r="L261" s="78"/>
      <c r="M261" s="74">
        <f>'Volume Calculator'!$J261*$P$16</f>
        <v>0</v>
      </c>
      <c r="N261" s="74">
        <f>'Volume Calculator'!$M261*$P$17</f>
        <v>0</v>
      </c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</row>
    <row r="262" spans="1:65" s="2" customFormat="1" hidden="1" outlineLevel="1" x14ac:dyDescent="0.2">
      <c r="A262" s="33">
        <v>122</v>
      </c>
      <c r="B262" s="33" t="s">
        <v>273</v>
      </c>
      <c r="C262" s="46" t="s">
        <v>72</v>
      </c>
      <c r="D262" s="36">
        <v>6</v>
      </c>
      <c r="E262" s="57"/>
      <c r="F262" s="33">
        <f t="shared" si="21"/>
        <v>0</v>
      </c>
      <c r="G262" s="38">
        <f>'Volume Calculator'!$F262/$P$12</f>
        <v>0</v>
      </c>
      <c r="H262" s="33"/>
      <c r="I262" s="77">
        <f t="shared" si="25"/>
        <v>0</v>
      </c>
      <c r="J262" s="75">
        <f t="shared" si="19"/>
        <v>0</v>
      </c>
      <c r="K262" s="76">
        <f t="shared" si="20"/>
        <v>0</v>
      </c>
      <c r="L262" s="77"/>
      <c r="M262" s="76">
        <f>'Volume Calculator'!$J262*$P$16</f>
        <v>0</v>
      </c>
      <c r="N262" s="76">
        <f>'Volume Calculator'!$M262*$P$17</f>
        <v>0</v>
      </c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</row>
    <row r="263" spans="1:65" s="1" customFormat="1" hidden="1" outlineLevel="1" x14ac:dyDescent="0.2">
      <c r="A263" s="40">
        <v>167</v>
      </c>
      <c r="B263" s="40" t="s">
        <v>273</v>
      </c>
      <c r="C263" s="41" t="s">
        <v>121</v>
      </c>
      <c r="D263" s="42" t="s">
        <v>6</v>
      </c>
      <c r="E263" s="56"/>
      <c r="F263" s="40">
        <f t="shared" si="21"/>
        <v>0</v>
      </c>
      <c r="G263" s="44">
        <f>'Volume Calculator'!$F263/$P$12</f>
        <v>0</v>
      </c>
      <c r="H263" s="40"/>
      <c r="I263" s="78">
        <f t="shared" si="25"/>
        <v>0</v>
      </c>
      <c r="J263" s="73">
        <f t="shared" si="19"/>
        <v>0</v>
      </c>
      <c r="K263" s="74">
        <f t="shared" si="20"/>
        <v>0</v>
      </c>
      <c r="L263" s="78"/>
      <c r="M263" s="74">
        <f>'Volume Calculator'!$J263*$P$16</f>
        <v>0</v>
      </c>
      <c r="N263" s="74">
        <f>'Volume Calculator'!$M263*$P$17</f>
        <v>0</v>
      </c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</row>
    <row r="264" spans="1:65" s="2" customFormat="1" hidden="1" outlineLevel="1" x14ac:dyDescent="0.2">
      <c r="A264" s="33">
        <v>175</v>
      </c>
      <c r="B264" s="33" t="s">
        <v>273</v>
      </c>
      <c r="C264" s="46" t="s">
        <v>129</v>
      </c>
      <c r="D264" s="36" t="s">
        <v>12</v>
      </c>
      <c r="E264" s="57"/>
      <c r="F264" s="33">
        <f t="shared" si="21"/>
        <v>0</v>
      </c>
      <c r="G264" s="38">
        <f>'Volume Calculator'!$F264/$P$12</f>
        <v>0</v>
      </c>
      <c r="H264" s="33"/>
      <c r="I264" s="77">
        <f t="shared" si="25"/>
        <v>0</v>
      </c>
      <c r="J264" s="75">
        <f t="shared" si="19"/>
        <v>0</v>
      </c>
      <c r="K264" s="76">
        <f t="shared" si="20"/>
        <v>0</v>
      </c>
      <c r="L264" s="77"/>
      <c r="M264" s="76">
        <f>'Volume Calculator'!$J264*$P$16</f>
        <v>0</v>
      </c>
      <c r="N264" s="76">
        <f>'Volume Calculator'!$M264*$P$17</f>
        <v>0</v>
      </c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</row>
    <row r="265" spans="1:65" s="1" customFormat="1" hidden="1" outlineLevel="1" x14ac:dyDescent="0.2">
      <c r="A265" s="40">
        <v>183</v>
      </c>
      <c r="B265" s="40" t="s">
        <v>273</v>
      </c>
      <c r="C265" s="41" t="s">
        <v>137</v>
      </c>
      <c r="D265" s="42" t="s">
        <v>16</v>
      </c>
      <c r="E265" s="56"/>
      <c r="F265" s="40">
        <f t="shared" si="21"/>
        <v>0</v>
      </c>
      <c r="G265" s="44">
        <f>'Volume Calculator'!$F265/$P$12</f>
        <v>0</v>
      </c>
      <c r="H265" s="40"/>
      <c r="I265" s="78">
        <f t="shared" si="25"/>
        <v>0</v>
      </c>
      <c r="J265" s="73">
        <f t="shared" si="19"/>
        <v>0</v>
      </c>
      <c r="K265" s="74">
        <f t="shared" si="20"/>
        <v>0</v>
      </c>
      <c r="L265" s="78"/>
      <c r="M265" s="74">
        <f>'Volume Calculator'!$J265*$P$16</f>
        <v>0</v>
      </c>
      <c r="N265" s="74">
        <f>'Volume Calculator'!$M265*$P$17</f>
        <v>0</v>
      </c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</row>
    <row r="266" spans="1:65" s="2" customFormat="1" hidden="1" outlineLevel="1" x14ac:dyDescent="0.2">
      <c r="A266" s="33">
        <v>185</v>
      </c>
      <c r="B266" s="33" t="s">
        <v>273</v>
      </c>
      <c r="C266" s="46" t="s">
        <v>139</v>
      </c>
      <c r="D266" s="36" t="s">
        <v>6</v>
      </c>
      <c r="E266" s="57"/>
      <c r="F266" s="33">
        <f t="shared" si="21"/>
        <v>0</v>
      </c>
      <c r="G266" s="38">
        <f>'Volume Calculator'!$F266/$P$12</f>
        <v>0</v>
      </c>
      <c r="H266" s="33"/>
      <c r="I266" s="77">
        <f t="shared" si="25"/>
        <v>0</v>
      </c>
      <c r="J266" s="75">
        <f t="shared" si="19"/>
        <v>0</v>
      </c>
      <c r="K266" s="76">
        <f t="shared" si="20"/>
        <v>0</v>
      </c>
      <c r="L266" s="77"/>
      <c r="M266" s="76">
        <f>'Volume Calculator'!$J266*$P$16</f>
        <v>0</v>
      </c>
      <c r="N266" s="76">
        <f>'Volume Calculator'!$M266*$P$17</f>
        <v>0</v>
      </c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</row>
    <row r="267" spans="1:65" s="1" customFormat="1" hidden="1" outlineLevel="1" x14ac:dyDescent="0.2">
      <c r="A267" s="40">
        <v>194</v>
      </c>
      <c r="B267" s="40" t="s">
        <v>273</v>
      </c>
      <c r="C267" s="41" t="s">
        <v>149</v>
      </c>
      <c r="D267" s="42" t="s">
        <v>6</v>
      </c>
      <c r="E267" s="56"/>
      <c r="F267" s="40">
        <f t="shared" si="21"/>
        <v>0</v>
      </c>
      <c r="G267" s="44">
        <f>'Volume Calculator'!$F267/$P$12</f>
        <v>0</v>
      </c>
      <c r="H267" s="40"/>
      <c r="I267" s="78">
        <f t="shared" si="25"/>
        <v>0</v>
      </c>
      <c r="J267" s="73">
        <f t="shared" ref="J267:J291" si="26">I267*P$13</f>
        <v>0</v>
      </c>
      <c r="K267" s="74">
        <f t="shared" ref="K267:K291" si="27">J267/P$12</f>
        <v>0</v>
      </c>
      <c r="L267" s="78"/>
      <c r="M267" s="74">
        <f>'Volume Calculator'!$J267*$P$16</f>
        <v>0</v>
      </c>
      <c r="N267" s="74">
        <f>'Volume Calculator'!$M267*$P$17</f>
        <v>0</v>
      </c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</row>
    <row r="268" spans="1:65" s="1" customFormat="1" hidden="1" outlineLevel="1" x14ac:dyDescent="0.2">
      <c r="A268" s="33">
        <v>201</v>
      </c>
      <c r="B268" s="33" t="s">
        <v>273</v>
      </c>
      <c r="C268" s="46" t="s">
        <v>157</v>
      </c>
      <c r="D268" s="36" t="s">
        <v>3</v>
      </c>
      <c r="E268" s="57"/>
      <c r="F268" s="33">
        <f t="shared" si="21"/>
        <v>0</v>
      </c>
      <c r="G268" s="38">
        <f>'Volume Calculator'!$F268/$P$12</f>
        <v>0</v>
      </c>
      <c r="H268" s="33"/>
      <c r="I268" s="77">
        <f t="shared" si="25"/>
        <v>0</v>
      </c>
      <c r="J268" s="75">
        <f t="shared" si="26"/>
        <v>0</v>
      </c>
      <c r="K268" s="76">
        <f t="shared" si="27"/>
        <v>0</v>
      </c>
      <c r="L268" s="77"/>
      <c r="M268" s="76">
        <f>'Volume Calculator'!$J268*$P$16</f>
        <v>0</v>
      </c>
      <c r="N268" s="76">
        <f>'Volume Calculator'!$M268*$P$17</f>
        <v>0</v>
      </c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</row>
    <row r="269" spans="1:65" s="2" customFormat="1" hidden="1" outlineLevel="1" x14ac:dyDescent="0.2">
      <c r="A269" s="40">
        <v>206</v>
      </c>
      <c r="B269" s="40" t="s">
        <v>273</v>
      </c>
      <c r="C269" s="41" t="s">
        <v>301</v>
      </c>
      <c r="D269" s="42">
        <v>45</v>
      </c>
      <c r="E269" s="56"/>
      <c r="F269" s="40">
        <f t="shared" si="21"/>
        <v>0</v>
      </c>
      <c r="G269" s="44">
        <f>'Volume Calculator'!$F269/$P$12</f>
        <v>0</v>
      </c>
      <c r="H269" s="40"/>
      <c r="I269" s="78">
        <f t="shared" si="25"/>
        <v>0</v>
      </c>
      <c r="J269" s="73">
        <f t="shared" si="26"/>
        <v>0</v>
      </c>
      <c r="K269" s="74">
        <f t="shared" si="27"/>
        <v>0</v>
      </c>
      <c r="L269" s="78"/>
      <c r="M269" s="74">
        <f>'Volume Calculator'!$J269*$P$16</f>
        <v>0</v>
      </c>
      <c r="N269" s="74">
        <f>'Volume Calculator'!$M269*$P$17</f>
        <v>0</v>
      </c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</row>
    <row r="270" spans="1:65" s="1" customFormat="1" hidden="1" outlineLevel="1" x14ac:dyDescent="0.2">
      <c r="A270" s="33">
        <v>210</v>
      </c>
      <c r="B270" s="33" t="s">
        <v>273</v>
      </c>
      <c r="C270" s="46" t="s">
        <v>165</v>
      </c>
      <c r="D270" s="36" t="s">
        <v>6</v>
      </c>
      <c r="E270" s="57"/>
      <c r="F270" s="33">
        <f t="shared" si="21"/>
        <v>0</v>
      </c>
      <c r="G270" s="38">
        <f>'Volume Calculator'!$F270/$P$12</f>
        <v>0</v>
      </c>
      <c r="H270" s="33"/>
      <c r="I270" s="77">
        <f t="shared" si="25"/>
        <v>0</v>
      </c>
      <c r="J270" s="75">
        <f t="shared" si="26"/>
        <v>0</v>
      </c>
      <c r="K270" s="76">
        <f t="shared" si="27"/>
        <v>0</v>
      </c>
      <c r="L270" s="77"/>
      <c r="M270" s="76">
        <f>'Volume Calculator'!$J270*$P$16</f>
        <v>0</v>
      </c>
      <c r="N270" s="76">
        <f>'Volume Calculator'!$M270*$P$17</f>
        <v>0</v>
      </c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</row>
    <row r="271" spans="1:65" s="2" customFormat="1" hidden="1" outlineLevel="1" x14ac:dyDescent="0.2">
      <c r="A271" s="40">
        <v>234</v>
      </c>
      <c r="B271" s="40" t="s">
        <v>273</v>
      </c>
      <c r="C271" s="41" t="s">
        <v>187</v>
      </c>
      <c r="D271" s="42" t="s">
        <v>10</v>
      </c>
      <c r="E271" s="56"/>
      <c r="F271" s="40">
        <f t="shared" si="21"/>
        <v>0</v>
      </c>
      <c r="G271" s="44">
        <f>'Volume Calculator'!$F271/$P$12</f>
        <v>0</v>
      </c>
      <c r="H271" s="40"/>
      <c r="I271" s="78">
        <f t="shared" si="25"/>
        <v>0</v>
      </c>
      <c r="J271" s="73">
        <f t="shared" si="26"/>
        <v>0</v>
      </c>
      <c r="K271" s="74">
        <f t="shared" si="27"/>
        <v>0</v>
      </c>
      <c r="L271" s="78"/>
      <c r="M271" s="74">
        <f>'Volume Calculator'!$J271*$P$16</f>
        <v>0</v>
      </c>
      <c r="N271" s="74">
        <f>'Volume Calculator'!$M271*$P$17</f>
        <v>0</v>
      </c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</row>
    <row r="272" spans="1:65" ht="15.75" collapsed="1" x14ac:dyDescent="0.2">
      <c r="A272" s="33"/>
      <c r="B272" s="33"/>
      <c r="C272" s="35" t="s">
        <v>280</v>
      </c>
      <c r="D272" s="36"/>
      <c r="E272" s="65"/>
      <c r="F272" s="66">
        <f>D272*E272</f>
        <v>0</v>
      </c>
      <c r="G272" s="66">
        <f>'Volume Calculator'!$F272/$P$12</f>
        <v>0</v>
      </c>
      <c r="H272" s="66"/>
      <c r="I272" s="72">
        <f t="shared" ref="I272" si="28">IF(H272="Yes",F272*P$10,F272)</f>
        <v>0</v>
      </c>
      <c r="J272" s="72">
        <f t="shared" si="26"/>
        <v>0</v>
      </c>
      <c r="K272" s="72">
        <f t="shared" si="27"/>
        <v>0</v>
      </c>
      <c r="L272" s="72"/>
      <c r="M272" s="72">
        <f>'Volume Calculator'!$J272*$P$16</f>
        <v>0</v>
      </c>
      <c r="N272" s="72">
        <f>'Volume Calculator'!$M272*$P$17</f>
        <v>0</v>
      </c>
    </row>
    <row r="273" spans="1:14" ht="12.75" hidden="1" customHeight="1" outlineLevel="1" x14ac:dyDescent="0.2">
      <c r="A273" s="40"/>
      <c r="B273" s="40"/>
      <c r="C273" s="56" t="s">
        <v>280</v>
      </c>
      <c r="D273" s="48"/>
      <c r="E273" s="56"/>
      <c r="F273" s="40">
        <f t="shared" ref="F273:F280" si="29">D273*E273</f>
        <v>0</v>
      </c>
      <c r="G273" s="49">
        <f>'Volume Calculator'!$F273/$P$12</f>
        <v>0</v>
      </c>
      <c r="H273" s="40"/>
      <c r="I273" s="61"/>
      <c r="J273" s="62">
        <f t="shared" si="26"/>
        <v>0</v>
      </c>
      <c r="K273" s="63">
        <f t="shared" si="27"/>
        <v>0</v>
      </c>
      <c r="L273" s="71"/>
      <c r="M273" s="63">
        <f>'Volume Calculator'!$J273*$P$16</f>
        <v>0</v>
      </c>
      <c r="N273" s="64">
        <f>'Volume Calculator'!$M273*$P$17</f>
        <v>0</v>
      </c>
    </row>
    <row r="274" spans="1:14" ht="12.75" hidden="1" customHeight="1" outlineLevel="1" x14ac:dyDescent="0.2">
      <c r="A274" s="33"/>
      <c r="B274" s="33"/>
      <c r="C274" s="57" t="s">
        <v>280</v>
      </c>
      <c r="D274" s="48"/>
      <c r="E274" s="57"/>
      <c r="F274" s="33">
        <f t="shared" si="29"/>
        <v>0</v>
      </c>
      <c r="G274" s="47">
        <f>'Volume Calculator'!$F274/$P$12</f>
        <v>0</v>
      </c>
      <c r="H274" s="33"/>
      <c r="I274" s="57"/>
      <c r="J274" s="37">
        <f t="shared" si="26"/>
        <v>0</v>
      </c>
      <c r="K274" s="38">
        <f t="shared" si="27"/>
        <v>0</v>
      </c>
      <c r="L274" s="33"/>
      <c r="M274" s="38">
        <f>'Volume Calculator'!$J274*$P$16</f>
        <v>0</v>
      </c>
      <c r="N274" s="39">
        <f>'Volume Calculator'!$M274*$P$17</f>
        <v>0</v>
      </c>
    </row>
    <row r="275" spans="1:14" ht="12.75" hidden="1" customHeight="1" outlineLevel="1" x14ac:dyDescent="0.2">
      <c r="A275" s="40"/>
      <c r="B275" s="40"/>
      <c r="C275" s="56" t="s">
        <v>280</v>
      </c>
      <c r="D275" s="48"/>
      <c r="E275" s="56"/>
      <c r="F275" s="40">
        <f t="shared" si="29"/>
        <v>0</v>
      </c>
      <c r="G275" s="49">
        <f>'Volume Calculator'!$F275/$P$12</f>
        <v>0</v>
      </c>
      <c r="H275" s="40"/>
      <c r="I275" s="56"/>
      <c r="J275" s="43">
        <f t="shared" si="26"/>
        <v>0</v>
      </c>
      <c r="K275" s="44">
        <f t="shared" si="27"/>
        <v>0</v>
      </c>
      <c r="L275" s="40"/>
      <c r="M275" s="44">
        <f>'Volume Calculator'!$J275*$P$16</f>
        <v>0</v>
      </c>
      <c r="N275" s="45">
        <f>'Volume Calculator'!$M275*$P$17</f>
        <v>0</v>
      </c>
    </row>
    <row r="276" spans="1:14" ht="12.75" hidden="1" customHeight="1" outlineLevel="1" x14ac:dyDescent="0.2">
      <c r="A276" s="33"/>
      <c r="B276" s="33"/>
      <c r="C276" s="57" t="s">
        <v>280</v>
      </c>
      <c r="D276" s="48"/>
      <c r="E276" s="57"/>
      <c r="F276" s="33">
        <f t="shared" si="29"/>
        <v>0</v>
      </c>
      <c r="G276" s="47">
        <f>'Volume Calculator'!$F276/$P$12</f>
        <v>0</v>
      </c>
      <c r="H276" s="33"/>
      <c r="I276" s="57"/>
      <c r="J276" s="37">
        <f t="shared" si="26"/>
        <v>0</v>
      </c>
      <c r="K276" s="38">
        <f t="shared" si="27"/>
        <v>0</v>
      </c>
      <c r="L276" s="33"/>
      <c r="M276" s="38">
        <f>'Volume Calculator'!$J276*$P$16</f>
        <v>0</v>
      </c>
      <c r="N276" s="39">
        <f>'Volume Calculator'!$M276*$P$17</f>
        <v>0</v>
      </c>
    </row>
    <row r="277" spans="1:14" ht="12.75" hidden="1" customHeight="1" outlineLevel="1" x14ac:dyDescent="0.2">
      <c r="A277" s="40"/>
      <c r="B277" s="40"/>
      <c r="C277" s="56" t="s">
        <v>280</v>
      </c>
      <c r="D277" s="48"/>
      <c r="E277" s="56"/>
      <c r="F277" s="40">
        <f t="shared" si="29"/>
        <v>0</v>
      </c>
      <c r="G277" s="49">
        <f>'Volume Calculator'!$F277/$P$12</f>
        <v>0</v>
      </c>
      <c r="H277" s="40"/>
      <c r="I277" s="56"/>
      <c r="J277" s="43">
        <f t="shared" si="26"/>
        <v>0</v>
      </c>
      <c r="K277" s="44">
        <f t="shared" si="27"/>
        <v>0</v>
      </c>
      <c r="L277" s="40"/>
      <c r="M277" s="44">
        <f>'Volume Calculator'!$J277*$P$16</f>
        <v>0</v>
      </c>
      <c r="N277" s="45">
        <f>'Volume Calculator'!$M277*$P$17</f>
        <v>0</v>
      </c>
    </row>
    <row r="278" spans="1:14" ht="12.75" hidden="1" customHeight="1" outlineLevel="1" x14ac:dyDescent="0.2">
      <c r="A278" s="33"/>
      <c r="B278" s="33"/>
      <c r="C278" s="57" t="s">
        <v>280</v>
      </c>
      <c r="D278" s="48"/>
      <c r="E278" s="57"/>
      <c r="F278" s="33">
        <f t="shared" si="29"/>
        <v>0</v>
      </c>
      <c r="G278" s="47">
        <f>'Volume Calculator'!$F278/$P$12</f>
        <v>0</v>
      </c>
      <c r="H278" s="33"/>
      <c r="I278" s="57"/>
      <c r="J278" s="37">
        <f t="shared" si="26"/>
        <v>0</v>
      </c>
      <c r="K278" s="38">
        <f t="shared" si="27"/>
        <v>0</v>
      </c>
      <c r="L278" s="33"/>
      <c r="M278" s="38">
        <f>'Volume Calculator'!$J278*$P$16</f>
        <v>0</v>
      </c>
      <c r="N278" s="39">
        <f>'Volume Calculator'!$M278*$P$17</f>
        <v>0</v>
      </c>
    </row>
    <row r="279" spans="1:14" ht="12.75" hidden="1" customHeight="1" outlineLevel="1" x14ac:dyDescent="0.2">
      <c r="A279" s="40"/>
      <c r="B279" s="40"/>
      <c r="C279" s="56" t="s">
        <v>280</v>
      </c>
      <c r="D279" s="48"/>
      <c r="E279" s="56"/>
      <c r="F279" s="40">
        <f t="shared" si="29"/>
        <v>0</v>
      </c>
      <c r="G279" s="49">
        <f>'Volume Calculator'!$F279/$P$12</f>
        <v>0</v>
      </c>
      <c r="H279" s="40"/>
      <c r="I279" s="56"/>
      <c r="J279" s="43">
        <f t="shared" si="26"/>
        <v>0</v>
      </c>
      <c r="K279" s="44">
        <f t="shared" si="27"/>
        <v>0</v>
      </c>
      <c r="L279" s="40"/>
      <c r="M279" s="44">
        <f>'Volume Calculator'!$J279*$P$16</f>
        <v>0</v>
      </c>
      <c r="N279" s="45">
        <f>'Volume Calculator'!$M279*$P$17</f>
        <v>0</v>
      </c>
    </row>
    <row r="280" spans="1:14" ht="12.75" hidden="1" customHeight="1" outlineLevel="1" x14ac:dyDescent="0.2">
      <c r="A280" s="33"/>
      <c r="B280" s="33"/>
      <c r="C280" s="57" t="s">
        <v>280</v>
      </c>
      <c r="D280" s="48"/>
      <c r="E280" s="57"/>
      <c r="F280" s="33">
        <f t="shared" si="29"/>
        <v>0</v>
      </c>
      <c r="G280" s="47">
        <f>'Volume Calculator'!$F280/$P$12</f>
        <v>0</v>
      </c>
      <c r="H280" s="33"/>
      <c r="I280" s="57"/>
      <c r="J280" s="37">
        <f t="shared" si="26"/>
        <v>0</v>
      </c>
      <c r="K280" s="38">
        <f t="shared" si="27"/>
        <v>0</v>
      </c>
      <c r="L280" s="33"/>
      <c r="M280" s="38">
        <f>'Volume Calculator'!$J280*$P$16</f>
        <v>0</v>
      </c>
      <c r="N280" s="39">
        <f>'Volume Calculator'!$M280*$P$17</f>
        <v>0</v>
      </c>
    </row>
    <row r="281" spans="1:14" ht="12.75" hidden="1" customHeight="1" outlineLevel="1" x14ac:dyDescent="0.2">
      <c r="A281" s="40"/>
      <c r="B281" s="40"/>
      <c r="C281" s="56" t="s">
        <v>280</v>
      </c>
      <c r="D281" s="48"/>
      <c r="E281" s="56"/>
      <c r="F281" s="40"/>
      <c r="G281" s="49"/>
      <c r="H281" s="40"/>
      <c r="I281" s="56"/>
      <c r="J281" s="43">
        <f t="shared" si="26"/>
        <v>0</v>
      </c>
      <c r="K281" s="44">
        <f t="shared" si="27"/>
        <v>0</v>
      </c>
      <c r="L281" s="40"/>
      <c r="M281" s="44">
        <f>'Volume Calculator'!$J281*$P$16</f>
        <v>0</v>
      </c>
      <c r="N281" s="45">
        <f>'Volume Calculator'!$M281*$P$17</f>
        <v>0</v>
      </c>
    </row>
    <row r="282" spans="1:14" ht="12.75" hidden="1" customHeight="1" outlineLevel="1" x14ac:dyDescent="0.2">
      <c r="A282" s="33"/>
      <c r="B282" s="33"/>
      <c r="C282" s="57" t="s">
        <v>280</v>
      </c>
      <c r="D282" s="48"/>
      <c r="E282" s="57"/>
      <c r="F282" s="33">
        <f t="shared" ref="F282:F291" si="30">D282*E282</f>
        <v>0</v>
      </c>
      <c r="G282" s="47">
        <f>'Volume Calculator'!$F282/$P$12</f>
        <v>0</v>
      </c>
      <c r="H282" s="33"/>
      <c r="I282" s="57"/>
      <c r="J282" s="37">
        <f t="shared" si="26"/>
        <v>0</v>
      </c>
      <c r="K282" s="38">
        <f t="shared" si="27"/>
        <v>0</v>
      </c>
      <c r="L282" s="33"/>
      <c r="M282" s="38">
        <f>'Volume Calculator'!$J282*$P$16</f>
        <v>0</v>
      </c>
      <c r="N282" s="39">
        <f>'Volume Calculator'!$M282*$P$17</f>
        <v>0</v>
      </c>
    </row>
    <row r="283" spans="1:14" ht="12.75" hidden="1" customHeight="1" outlineLevel="1" x14ac:dyDescent="0.2">
      <c r="A283" s="40"/>
      <c r="B283" s="40"/>
      <c r="C283" s="56" t="s">
        <v>280</v>
      </c>
      <c r="D283" s="48"/>
      <c r="E283" s="56"/>
      <c r="F283" s="40">
        <f t="shared" si="30"/>
        <v>0</v>
      </c>
      <c r="G283" s="49">
        <f>'Volume Calculator'!$F283/$P$12</f>
        <v>0</v>
      </c>
      <c r="H283" s="40"/>
      <c r="I283" s="56"/>
      <c r="J283" s="43">
        <f t="shared" si="26"/>
        <v>0</v>
      </c>
      <c r="K283" s="44">
        <f t="shared" si="27"/>
        <v>0</v>
      </c>
      <c r="L283" s="40"/>
      <c r="M283" s="44">
        <f>'Volume Calculator'!$J283*$P$16</f>
        <v>0</v>
      </c>
      <c r="N283" s="45">
        <f>'Volume Calculator'!$M283*$P$17</f>
        <v>0</v>
      </c>
    </row>
    <row r="284" spans="1:14" ht="12.75" hidden="1" customHeight="1" outlineLevel="1" x14ac:dyDescent="0.2">
      <c r="A284" s="33"/>
      <c r="B284" s="33"/>
      <c r="C284" s="57" t="s">
        <v>280</v>
      </c>
      <c r="D284" s="48"/>
      <c r="E284" s="57"/>
      <c r="F284" s="33">
        <f t="shared" si="30"/>
        <v>0</v>
      </c>
      <c r="G284" s="47">
        <f>'Volume Calculator'!$F284/$P$12</f>
        <v>0</v>
      </c>
      <c r="H284" s="33"/>
      <c r="I284" s="57"/>
      <c r="J284" s="37">
        <f t="shared" si="26"/>
        <v>0</v>
      </c>
      <c r="K284" s="38">
        <f t="shared" si="27"/>
        <v>0</v>
      </c>
      <c r="L284" s="33"/>
      <c r="M284" s="38">
        <f>'Volume Calculator'!$J284*$P$16</f>
        <v>0</v>
      </c>
      <c r="N284" s="39">
        <f>'Volume Calculator'!$M284*$P$17</f>
        <v>0</v>
      </c>
    </row>
    <row r="285" spans="1:14" ht="12.75" hidden="1" customHeight="1" outlineLevel="1" x14ac:dyDescent="0.2">
      <c r="A285" s="40"/>
      <c r="B285" s="40"/>
      <c r="C285" s="56" t="s">
        <v>280</v>
      </c>
      <c r="D285" s="48"/>
      <c r="E285" s="56"/>
      <c r="F285" s="40">
        <f t="shared" si="30"/>
        <v>0</v>
      </c>
      <c r="G285" s="49">
        <f>'Volume Calculator'!$F285/$P$12</f>
        <v>0</v>
      </c>
      <c r="H285" s="40"/>
      <c r="I285" s="56"/>
      <c r="J285" s="43">
        <f t="shared" si="26"/>
        <v>0</v>
      </c>
      <c r="K285" s="44">
        <f t="shared" si="27"/>
        <v>0</v>
      </c>
      <c r="L285" s="40"/>
      <c r="M285" s="44">
        <f>'Volume Calculator'!$J285*$P$16</f>
        <v>0</v>
      </c>
      <c r="N285" s="45">
        <f>'Volume Calculator'!$M285*$P$17</f>
        <v>0</v>
      </c>
    </row>
    <row r="286" spans="1:14" ht="12.75" hidden="1" customHeight="1" outlineLevel="1" x14ac:dyDescent="0.2">
      <c r="A286" s="33"/>
      <c r="B286" s="33"/>
      <c r="C286" s="57" t="s">
        <v>280</v>
      </c>
      <c r="D286" s="48"/>
      <c r="E286" s="57"/>
      <c r="F286" s="33">
        <f t="shared" si="30"/>
        <v>0</v>
      </c>
      <c r="G286" s="47">
        <f>'Volume Calculator'!$F286/$P$12</f>
        <v>0</v>
      </c>
      <c r="H286" s="33"/>
      <c r="I286" s="57"/>
      <c r="J286" s="37">
        <f t="shared" si="26"/>
        <v>0</v>
      </c>
      <c r="K286" s="38">
        <f t="shared" si="27"/>
        <v>0</v>
      </c>
      <c r="L286" s="33"/>
      <c r="M286" s="38">
        <f>'Volume Calculator'!$J286*$P$16</f>
        <v>0</v>
      </c>
      <c r="N286" s="39">
        <f>'Volume Calculator'!$M286*$P$17</f>
        <v>0</v>
      </c>
    </row>
    <row r="287" spans="1:14" ht="12.75" hidden="1" customHeight="1" outlineLevel="1" x14ac:dyDescent="0.2">
      <c r="A287" s="40"/>
      <c r="B287" s="40"/>
      <c r="C287" s="56" t="s">
        <v>280</v>
      </c>
      <c r="D287" s="48"/>
      <c r="E287" s="56"/>
      <c r="F287" s="40">
        <f t="shared" si="30"/>
        <v>0</v>
      </c>
      <c r="G287" s="49">
        <f>'Volume Calculator'!$F287/$P$12</f>
        <v>0</v>
      </c>
      <c r="H287" s="40"/>
      <c r="I287" s="56"/>
      <c r="J287" s="43">
        <f t="shared" si="26"/>
        <v>0</v>
      </c>
      <c r="K287" s="44">
        <f t="shared" si="27"/>
        <v>0</v>
      </c>
      <c r="L287" s="40"/>
      <c r="M287" s="44">
        <f>'Volume Calculator'!$J287*$P$16</f>
        <v>0</v>
      </c>
      <c r="N287" s="45">
        <f>'Volume Calculator'!$M287*$P$17</f>
        <v>0</v>
      </c>
    </row>
    <row r="288" spans="1:14" ht="12.75" hidden="1" customHeight="1" outlineLevel="1" x14ac:dyDescent="0.2">
      <c r="A288" s="33"/>
      <c r="B288" s="33"/>
      <c r="C288" s="57" t="s">
        <v>280</v>
      </c>
      <c r="D288" s="48"/>
      <c r="E288" s="57"/>
      <c r="F288" s="33">
        <f t="shared" si="30"/>
        <v>0</v>
      </c>
      <c r="G288" s="47">
        <f>'Volume Calculator'!$F288/$P$12</f>
        <v>0</v>
      </c>
      <c r="H288" s="33"/>
      <c r="I288" s="57"/>
      <c r="J288" s="37">
        <f t="shared" si="26"/>
        <v>0</v>
      </c>
      <c r="K288" s="38">
        <f t="shared" si="27"/>
        <v>0</v>
      </c>
      <c r="L288" s="33"/>
      <c r="M288" s="38">
        <f>'Volume Calculator'!$J288*$P$16</f>
        <v>0</v>
      </c>
      <c r="N288" s="39">
        <f>'Volume Calculator'!$M288*$P$17</f>
        <v>0</v>
      </c>
    </row>
    <row r="289" spans="1:14" ht="12.75" hidden="1" customHeight="1" outlineLevel="1" x14ac:dyDescent="0.2">
      <c r="A289" s="40"/>
      <c r="B289" s="40"/>
      <c r="C289" s="56" t="s">
        <v>280</v>
      </c>
      <c r="D289" s="48"/>
      <c r="E289" s="56"/>
      <c r="F289" s="40">
        <f t="shared" si="30"/>
        <v>0</v>
      </c>
      <c r="G289" s="49">
        <f>'Volume Calculator'!$F289/$P$12</f>
        <v>0</v>
      </c>
      <c r="H289" s="40"/>
      <c r="I289" s="56"/>
      <c r="J289" s="43">
        <f t="shared" si="26"/>
        <v>0</v>
      </c>
      <c r="K289" s="44">
        <f t="shared" si="27"/>
        <v>0</v>
      </c>
      <c r="L289" s="40"/>
      <c r="M289" s="44">
        <f>'Volume Calculator'!$J289*$P$16</f>
        <v>0</v>
      </c>
      <c r="N289" s="45">
        <f>'Volume Calculator'!$M289*$P$17</f>
        <v>0</v>
      </c>
    </row>
    <row r="290" spans="1:14" ht="12.75" hidden="1" customHeight="1" outlineLevel="1" x14ac:dyDescent="0.2">
      <c r="A290" s="33"/>
      <c r="B290" s="33"/>
      <c r="C290" s="57" t="s">
        <v>280</v>
      </c>
      <c r="D290" s="48"/>
      <c r="E290" s="57"/>
      <c r="F290" s="33">
        <f t="shared" si="30"/>
        <v>0</v>
      </c>
      <c r="G290" s="47">
        <f>'Volume Calculator'!$F290/$P$12</f>
        <v>0</v>
      </c>
      <c r="H290" s="33"/>
      <c r="I290" s="57"/>
      <c r="J290" s="37">
        <f t="shared" si="26"/>
        <v>0</v>
      </c>
      <c r="K290" s="38">
        <f t="shared" si="27"/>
        <v>0</v>
      </c>
      <c r="L290" s="33"/>
      <c r="M290" s="38">
        <f>'Volume Calculator'!$J290*$P$16</f>
        <v>0</v>
      </c>
      <c r="N290" s="39">
        <f>'Volume Calculator'!$M290*$P$17</f>
        <v>0</v>
      </c>
    </row>
    <row r="291" spans="1:14" ht="12.75" hidden="1" customHeight="1" outlineLevel="1" x14ac:dyDescent="0.2">
      <c r="A291" s="50"/>
      <c r="B291" s="50"/>
      <c r="C291" s="58" t="s">
        <v>280</v>
      </c>
      <c r="D291" s="51"/>
      <c r="E291" s="58"/>
      <c r="F291" s="50">
        <f t="shared" si="30"/>
        <v>0</v>
      </c>
      <c r="G291" s="52">
        <f>'Volume Calculator'!$F291/$P$12</f>
        <v>0</v>
      </c>
      <c r="H291" s="50"/>
      <c r="I291" s="58"/>
      <c r="J291" s="53">
        <f t="shared" si="26"/>
        <v>0</v>
      </c>
      <c r="K291" s="54">
        <f t="shared" si="27"/>
        <v>0</v>
      </c>
      <c r="L291" s="50"/>
      <c r="M291" s="54">
        <f>'Volume Calculator'!$J291*$P$16</f>
        <v>0</v>
      </c>
      <c r="N291" s="55">
        <f>'Volume Calculator'!$M291*$P$17</f>
        <v>0</v>
      </c>
    </row>
  </sheetData>
  <sheetProtection selectLockedCells="1"/>
  <mergeCells count="5">
    <mergeCell ref="I6:J6"/>
    <mergeCell ref="I7:J7"/>
    <mergeCell ref="O9:P9"/>
    <mergeCell ref="K7:N7"/>
    <mergeCell ref="K6:N6"/>
  </mergeCells>
  <dataValidations disablePrompts="1" count="1">
    <dataValidation type="list" allowBlank="1" showInputMessage="1" showErrorMessage="1" sqref="H10:H291" xr:uid="{00000000-0002-0000-0000-000000000000}">
      <formula1>#REF!</formula1>
    </dataValidation>
  </dataValidations>
  <pageMargins left="0.32013888888888886" right="0.32013888888888886" top="0.32013888888888886" bottom="0.32013888888888886" header="0" footer="0"/>
  <pageSetup fitToWidth="0" fitToHeight="0" orientation="portrait" r:id="rId1"/>
  <headerFooter alignWithMargins="0"/>
  <ignoredErrors>
    <ignoredError sqref="H11:H12 H14 D11:D18 H16:H27 D58:D59 H63:H271 L63:L253 D64:D110 D19:D28 F11:F18 D188:D205 D187 F187 D112:D159 D111 F111 D40:D43 D30:D38 D29 F29 D219:D241 D218 F218 D169:D172 D168 F168 D179:D186 D178 F178 D174:D177 D173 F173 D243:D271 D242 F242 D161:D167 D160 F160 D207:D217 D206 F206 D63 F63 F64:F110 F19:F27 F188:F205 F112:F159 F30:F38 F219:F241 F169:F172 F179:F186 F174:F177 F243:F271 F161:F167 F207:F217 H29:H38" numberStoredAsText="1"/>
    <ignoredError sqref="I11:I27 L254:L271 I63:I70 L11:L27 I72:I97 I29:I38 L29:L38" numberStoredAsText="1" calculatedColumn="1"/>
    <ignoredError sqref="I58:I59 I61:I62 I43 J10:K10 L58:L59 L43" calculatedColumn="1"/>
    <ignoredError sqref="I39 I60 I272" formula="1"/>
    <ignoredError sqref="I71 I98:I253 I254:I271" numberStoredAsText="1" formula="1" calculatedColumn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F8C271D148F54596E7A58BB357A92D" ma:contentTypeVersion="13" ma:contentTypeDescription="Create a new document." ma:contentTypeScope="" ma:versionID="cf74ea8da015434ac09ef6cef6924204">
  <xsd:schema xmlns:xsd="http://www.w3.org/2001/XMLSchema" xmlns:xs="http://www.w3.org/2001/XMLSchema" xmlns:p="http://schemas.microsoft.com/office/2006/metadata/properties" xmlns:ns2="976107b7-ab3d-415f-aa72-2b32ca7b50cf" xmlns:ns3="be42ebfa-4fac-44a8-b922-2b28411668c6" targetNamespace="http://schemas.microsoft.com/office/2006/metadata/properties" ma:root="true" ma:fieldsID="57c9a640670868a3076e415dd8f1c98e" ns2:_="" ns3:_="">
    <xsd:import namespace="976107b7-ab3d-415f-aa72-2b32ca7b50cf"/>
    <xsd:import namespace="be42ebfa-4fac-44a8-b922-2b2841166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6107b7-ab3d-415f-aa72-2b32ca7b5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2ebfa-4fac-44a8-b922-2b2841166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37443B-455B-4807-A3CE-517BC8EB1C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05EDCF-F9A0-40E0-BCF2-8DA97CC25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6107b7-ab3d-415f-aa72-2b32ca7b50cf"/>
    <ds:schemaRef ds:uri="be42ebfa-4fac-44a8-b922-2b2841166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D664AD-4640-47E0-8565-A0A6583F30C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Volume Calculator</vt:lpstr>
      <vt:lpstr>'Volume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 Inventory Est</dc:title>
  <dc:creator>Crystal Decisions</dc:creator>
  <dc:description>Powered by Crystal</dc:description>
  <cp:lastModifiedBy>Heather Darby</cp:lastModifiedBy>
  <cp:lastPrinted>2021-08-12T14:46:28Z</cp:lastPrinted>
  <dcterms:created xsi:type="dcterms:W3CDTF">2021-06-04T08:45:03Z</dcterms:created>
  <dcterms:modified xsi:type="dcterms:W3CDTF">2021-12-10T14:56:46Z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01764AF3EC11A19A17D782540E6472BFF298B047A5885C64F1B778F166D4C41CA1DC7A76445E8F9D3CE0638ADBD496AAA3199C7EC2D5B4D6DAD35B9C948168B7F3BD211B2D8CD871663632661772B67E1D04B3F359C42E746ADADA5B04F0AB784BE6462058BA512523D3D30C5A4DA57DEF00DB38775A7F826D6AD8EE4B169EC</vt:lpwstr>
  </property>
  <property fmtid="{D5CDD505-2E9C-101B-9397-08002B2CF9AE}" pid="3" name="Business Objects Context Information1">
    <vt:lpwstr>24C72B44885E143D331365CE45DDF15C1FB39161FF7F14B0F8793E1C58B68240520D37A6A7FDAF59DE1B7520CFB2568BDE9ABD0D190B53EED31FBC405E19B21ED990FC3DA80F7DE1A675871697664873132C58AB70C8C0EDA1F7CAC39BBF188A92EE7A253CB91249B7247EF7D0CBFAF223527429F69D88633DCAB725A3645C8</vt:lpwstr>
  </property>
  <property fmtid="{D5CDD505-2E9C-101B-9397-08002B2CF9AE}" pid="4" name="Business Objects Context Information2">
    <vt:lpwstr>386C894424FFDF52909FE336E0A92D90053556510CD272653DD20819E931D3FB5C9516C5E5459CC89411CE8B176CE44F948089BEF5A34F3D46A961353A45932AAEF57E94B041CE17683FB77D0F2A3A610A2E8180E68E8ECD4FA12025C79C98A36B116FAC991B59F209C00B9A762808E7368B285F207AB6173D5C7CAC0E87388</vt:lpwstr>
  </property>
  <property fmtid="{D5CDD505-2E9C-101B-9397-08002B2CF9AE}" pid="5" name="Business Objects Context Information3">
    <vt:lpwstr>8B3E56DD1A5513F6CD4F5DFED8D7CE6EE51979F9CAC500BE40CFA374D04F09E1B6873C6C3820FB906CB6B3EC11AF190C0DC9E7BD87B84C5FA3B59ABC564C21185CECCBEF1C72A4D4827F5AF6EDF3A9224C7746B64CDCFC8F01A1B9E98D06AD42ED6DA96F3E6DE0D5929256EDE6BE42C8F2179E134A77C2EBAF590B3614FF9E4</vt:lpwstr>
  </property>
  <property fmtid="{D5CDD505-2E9C-101B-9397-08002B2CF9AE}" pid="6" name="Business Objects Context Information4">
    <vt:lpwstr>297F105DAA27A4D786E478CAB23EB80CBEC3983DCB5D4603B70D02B73CF42C13910F35885B49EC4241E3CEAC7D14E0E9B8F9D8E6B53B9D2DEDB393BA56F9D4E38C021C1B2920B985703767D87349DD9DFDC3BE7238BA4D19D355E2B0328B15E98B445DCDB0EB707F94F6D3CFFD55AFBD95F101461AF98917F504B0A36B042B3</vt:lpwstr>
  </property>
  <property fmtid="{D5CDD505-2E9C-101B-9397-08002B2CF9AE}" pid="7" name="Business Objects Context Information5">
    <vt:lpwstr>5019E8EAB77D1F98F3B22B7319A0C1DBD615F091FF7C5BE4ECC9A9BBE6D40A0C75D5F254DB44E0958515D062DEFBEEFE84EC053C77E4EF7FA106460C52B6BE66498554DECB17B6D28EC7CAEC3C86F353022E9915991A3832CB466570C4F6264499F7B771F248AA6266E39CE116B7C0352468104331A524F17BFECDCB4D04D6A</vt:lpwstr>
  </property>
  <property fmtid="{D5CDD505-2E9C-101B-9397-08002B2CF9AE}" pid="8" name="Business Objects Context Information6">
    <vt:lpwstr>E1F98A4583C7358EF1DB3CFC493ABBF10DC25AE38C9239B272603FA1E2E7B44692CC229F640CF02FAE9130CBE32C2F074E2EB0BC59EEB12F36DFBDF52F439E2F5CEA56E247943237477BDF15A147E0817B4C85D1F610300C3DC329604747DF6DD3ED014F20F149C65E4A0A91ABED50BD80F631FAB9E4BBE11A4C45A88708B30</vt:lpwstr>
  </property>
  <property fmtid="{D5CDD505-2E9C-101B-9397-08002B2CF9AE}" pid="9" name="Business Objects Context Information7">
    <vt:lpwstr>FF5BDE64AA7702D4F93790CFEBD1A8D496F1F91DDEC86FCF089D41AA7B6675257ECF92F8DD5D2BB34FCCEC1358135B7862559EA69BA2CA4568D9050C4BCD6ED3569434A7CF04F54E94365744D0B5BF91814816AE6AA0DC3717108476F42A87B36BA6D4161F94703D695C8F2D0C7CE2C544D3E0FB10ACB735FCA44C0F84F0638</vt:lpwstr>
  </property>
  <property fmtid="{D5CDD505-2E9C-101B-9397-08002B2CF9AE}" pid="10" name="Business Objects Context Information8">
    <vt:lpwstr>87B20DCDC018680D40889E7B53DBEB301671B6786CB9ED48ADE07BEB3448B1E0897464F131E3CF69B036364AA2E3CB2EE430137C57070C31E46FCA27EAE480A5CC7B680009</vt:lpwstr>
  </property>
  <property fmtid="{D5CDD505-2E9C-101B-9397-08002B2CF9AE}" pid="11" name="ContentTypeId">
    <vt:lpwstr>0x010100FFF8C271D148F54596E7A58BB357A92D</vt:lpwstr>
  </property>
</Properties>
</file>